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5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<sst xmlns="http://schemas.openxmlformats.org/spreadsheetml/2006/main" count="408" uniqueCount="132">
  <si>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</si>
  <si>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</si>
  <si>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</si>
  <si>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</si>
  <si>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</si>
  <si>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</si>
  <si>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</si>
  <si>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</si>
  <si>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</si>
  <si>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</si>
  <si>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</si>
  <si>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</si>
  <si>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</si>
  <si>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</si>
  <si>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</si>
  <si>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</si>
  <si>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</si>
  <si>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</si>
  <si>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</si>
  <si>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</si>
  <si>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</si>
  <si>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</si>
  <si>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</si>
  <si>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</si>
  <si>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</si>
  <si>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</si>
  <si>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</si>
  <si>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</si>
  <si>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</si>
  <si>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</si>
  <si>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</si>
  <si>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</si>
  <si>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</si>
  <si>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</si>
  <si>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</si>
  <si>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</si>
  <si>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</si>
  <si>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</si>
  <si>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</si>
  <si>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</si>
  <si>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</si>
  <si>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</si>
  <si>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</si>
  <si>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</si>
  <si>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</si>
  <si>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</si>
  <si>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</si>
  <si>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</si>
  <si>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</si>
  <si>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</si>
  <si>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</si>
  <si>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</si>
  <si>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</si>
  <si>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</si>
  <si>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Tax Percentage(%)</t>
  </si>
  <si>
    <t>GST Amount</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</si>
  <si>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</si>
  <si>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</si>
  <si>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</si>
  <si>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</si>
  <si>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</si>
  <si>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</si>
  <si>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</si>
  <si>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</si>
  <si>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</si>
  <si>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</si>
  <si>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</si>
  <si>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</si>
  <si>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</si>
  <si>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</si>
  <si>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</si>
  <si>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</si>
  <si>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</si>
  <si>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</si>
  <si>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</si>
  <si>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</si>
  <si>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</si>
  <si>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</si>
  <si>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</si>
  <si>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</si>
  <si>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</si>
  <si>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</si>
  <si>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</si>
  <si>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</si>
  <si>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</si>
  <si>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</si>
  <si>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33</t>
  </si>
  <si>
    <t>Item 34</t>
  </si>
  <si>
    <t>Mtrs</t>
  </si>
  <si>
    <t>Box</t>
  </si>
  <si>
    <t>Tender Inviting Authority: Director, NIEPMD, East Coast Road (ECR), Muttukadu, Kovalam (Post), Chennai - 603112, Tamil Nadu</t>
  </si>
  <si>
    <t>Item 31</t>
  </si>
  <si>
    <t>Item 32</t>
  </si>
  <si>
    <t xml:space="preserve">Divya Kala Shakthi Event </t>
  </si>
  <si>
    <t>Welcome Gate Theme Based (As per NIT)</t>
  </si>
  <si>
    <t xml:space="preserve">Flower Decoration (As per NIT) </t>
  </si>
  <si>
    <t>Floor Decoration (Carpet rate Per Sq. feet)</t>
  </si>
  <si>
    <t>All necessary arrangements and required items for Inaugural function like decorative tray, scissor etc</t>
  </si>
  <si>
    <t>Food Court With Tent &amp; Side Walls  (Other Details as per NIT)</t>
  </si>
  <si>
    <t>Photo I-Cards with Logo string printing of Divya Kala Shakthi, Name of Artisan, Address, Unique ID, etc. with Lanyard and String. [Artisan’s I D Card}.</t>
  </si>
  <si>
    <t>Badges for VIP (Colour Ribbon badge)</t>
  </si>
  <si>
    <t>LED Backdrop size of 20ft. X 10ft. at the back stage</t>
  </si>
  <si>
    <t>Masking of both side of Stage &amp; wherever required</t>
  </si>
  <si>
    <t>Podiums with proper branding of Divya Kala Shakthi &amp; fresh Flower Decorations</t>
  </si>
  <si>
    <t xml:space="preserve">Sign Language Interpreter </t>
  </si>
  <si>
    <t>Ushers (Girls in Saree) for entire duration of the Inaugural Function having good communication Skills</t>
  </si>
  <si>
    <t xml:space="preserve">Sanitation Staff </t>
  </si>
  <si>
    <t>Photographer with Camera (As per NIT)</t>
  </si>
  <si>
    <t>Videographer with Camera (As per NIT)</t>
  </si>
  <si>
    <t>Charges for livestreaming on YouTube &amp; Facebook (As per NIT)</t>
  </si>
  <si>
    <t>Charges for Pen Drives required for providing Photo/Videos/Promos</t>
  </si>
  <si>
    <t>Guide Map of the entire Pavilion at the Main Entry Gate of the Divya Kala Shakthi Event. 4x3feet size Flex Standee.</t>
  </si>
  <si>
    <t>Publicity Panels of size 6ft. x 8 ft. Flex with Wooden frames</t>
  </si>
  <si>
    <t>Event book publication  with hard binding (130 GSM cover and 90 GSM inner pages. Glossy paper) As per NIT</t>
  </si>
  <si>
    <t xml:space="preserve">Direction Panels of size 3ft. x 2ft. Flex with Frame </t>
  </si>
  <si>
    <t>Colour Certificate with Divya Kala Shakthi Branding and Printing of Name and other details</t>
  </si>
  <si>
    <t>Inviting Cards printed as per programme Designe</t>
  </si>
  <si>
    <t xml:space="preserve">Ramp (Inclusive Man &amp; material) Per Sqf Feet rates to be quoted. </t>
  </si>
  <si>
    <t>Venue Decoration (As per NIT)</t>
  </si>
  <si>
    <t>Shawl (Per Shawl Rate)</t>
  </si>
  <si>
    <t xml:space="preserve">Selfie Points with different themes. Standard size (3 X 6 Ft.) flex &amp; Stand. </t>
  </si>
  <si>
    <t>10 Standees (3 X 6 Ft.) with Flex</t>
  </si>
  <si>
    <t xml:space="preserve">Registration Counters - 4 counter with table, chair. Each counter should have One table and 04 Chairs minimum with banner &amp;  Tray with flowers, sandal power, tilaka </t>
  </si>
  <si>
    <t>100 Helium Gas Divya Kala Shakthi Event Printed Balloons at the time of inauguration including NOC from Govt. Dept</t>
  </si>
  <si>
    <t>Hand Gloves (as per nit)</t>
  </si>
  <si>
    <t>Caps (as per nit)</t>
  </si>
  <si>
    <t>T-Shirt (as per nit)</t>
  </si>
  <si>
    <t>Apron (as per nit)</t>
  </si>
  <si>
    <t>Sq. Feet</t>
  </si>
  <si>
    <t>Pkt</t>
  </si>
  <si>
    <t>Contract No:  NIEPMD/Pur4 (78)/DKS/2023-24</t>
  </si>
  <si>
    <t xml:space="preserve">Name of Work: Notice Inviting Tender for Decoration, Venue, Physical arrangement, Audio, Visual etc. for “Divya Kala Shakthi Event” at Bengaluru, Karnataka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</si>
</sst>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sz val="10"/>
      <color indexed="8"/>
      <name val="Courier New"/>
      <family val="3"/>
    </font>
    <font>
      <b/>
      <sz val="12"/>
      <color indexed="17"/>
      <name val="Arial"/>
      <family val="2"/>
    </font>
    <font>
      <b/>
      <sz val="11"/>
      <color indexed="18"/>
      <name val="Arial"/>
      <family val="2"/>
    </font>
    <font>
      <sz val="12"/>
      <color indexed="23"/>
      <name val="Arial"/>
      <family val="2"/>
    </font>
    <font>
      <sz val="12"/>
      <color indexed="31"/>
      <name val="Arial"/>
      <family val="2"/>
    </font>
    <font>
      <b/>
      <sz val="12"/>
      <color indexed="16"/>
      <name val="Arial"/>
      <family val="2"/>
    </font>
    <font>
      <sz val="11"/>
      <color indexed="8"/>
      <name val="Arial"/>
      <family val="2"/>
    </font>
    <font>
      <b/>
      <u val="single"/>
      <sz val="16"/>
      <color indexed="10"/>
      <name val="Arial"/>
      <family val="2"/>
    </font>
    <font>
      <sz val="12"/>
      <color indexed="8"/>
      <name val="Courier New"/>
      <family val="3"/>
    </font>
    <font>
      <sz val="12"/>
      <color indexed="8"/>
      <name val="Arial"/>
      <family val="2"/>
    </font>
    <font>
      <b/>
      <sz val="14"/>
      <color indexed="8"/>
      <name val="Calibri"/>
      <family val="2"/>
    </font>
    <font>
      <sz val="12"/>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sz val="10"/>
      <color rgb="FF000000"/>
      <name val="Courier New"/>
      <family val="3"/>
    </font>
    <font>
      <b/>
      <sz val="12"/>
      <color rgb="FF00B050"/>
      <name val="Arial"/>
      <family val="2"/>
    </font>
    <font>
      <b/>
      <sz val="11"/>
      <color rgb="FF000066"/>
      <name val="Arial"/>
      <family val="2"/>
    </font>
    <font>
      <sz val="12"/>
      <color theme="0" tint="-0.4999699890613556"/>
      <name val="Arial"/>
      <family val="2"/>
    </font>
    <font>
      <sz val="12"/>
      <color theme="4" tint="0.7999799847602844"/>
      <name val="Arial"/>
      <family val="2"/>
    </font>
    <font>
      <b/>
      <sz val="12"/>
      <color rgb="FF800000"/>
      <name val="Arial"/>
      <family val="2"/>
    </font>
    <font>
      <b/>
      <sz val="12"/>
      <color rgb="FF007A37"/>
      <name val="Arial"/>
      <family val="2"/>
    </font>
    <font>
      <sz val="11"/>
      <color rgb="FF000000"/>
      <name val="Arial"/>
      <family val="2"/>
    </font>
    <font>
      <sz val="12"/>
      <color rgb="FF000000"/>
      <name val="Courier New"/>
      <family val="3"/>
    </font>
    <font>
      <sz val="12"/>
      <color rgb="FF000000"/>
      <name val="Arial"/>
      <family val="2"/>
    </font>
    <font>
      <b/>
      <sz val="14"/>
      <color theme="1"/>
      <name val="Calibri"/>
      <family val="2"/>
    </font>
    <font>
      <sz val="12"/>
      <color theme="1"/>
      <name val="Cambria"/>
      <family val="1"/>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right style="thin"/>
      <top style="thin"/>
      <bottom style="thin"/>
    </border>
    <border>
      <left style="thin"/>
      <right style="thin"/>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8" applyNumberFormat="1" applyFont="1" applyFill="1" applyBorder="1" applyAlignment="1">
      <alignment horizontal="center" vertical="top"/>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2" fillId="0" borderId="11" xfId="57" applyNumberFormat="1" applyFont="1" applyFill="1" applyBorder="1" applyAlignment="1" applyProtection="1">
      <alignment horizontal="right" vertical="top"/>
      <protection locked="0"/>
    </xf>
    <xf numFmtId="0" fontId="0" fillId="0" borderId="0" xfId="57" applyNumberFormat="1" applyFill="1">
      <alignment/>
      <protection/>
    </xf>
    <xf numFmtId="0" fontId="10" fillId="0" borderId="0" xfId="58" applyNumberFormat="1" applyFill="1">
      <alignment/>
      <protection/>
    </xf>
    <xf numFmtId="0" fontId="67"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2" fontId="14" fillId="0" borderId="11" xfId="58" applyNumberFormat="1" applyFont="1" applyFill="1" applyBorder="1" applyAlignment="1">
      <alignment vertical="top"/>
      <protection/>
    </xf>
    <xf numFmtId="0" fontId="15" fillId="0" borderId="11" xfId="57" applyNumberFormat="1" applyFont="1" applyFill="1" applyBorder="1" applyAlignment="1" applyProtection="1">
      <alignment horizontal="right" vertical="top"/>
      <protection locked="0"/>
    </xf>
    <xf numFmtId="0" fontId="14" fillId="0" borderId="11" xfId="58" applyNumberFormat="1" applyFont="1" applyFill="1" applyBorder="1" applyAlignment="1">
      <alignment vertical="top"/>
      <protection/>
    </xf>
    <xf numFmtId="0" fontId="14" fillId="0" borderId="11" xfId="57" applyNumberFormat="1" applyFont="1" applyFill="1" applyBorder="1" applyAlignment="1">
      <alignment vertical="top"/>
      <protection/>
    </xf>
    <xf numFmtId="0" fontId="15" fillId="0" borderId="11" xfId="57" applyNumberFormat="1" applyFont="1" applyFill="1" applyBorder="1" applyAlignment="1" applyProtection="1">
      <alignment horizontal="left" vertical="top"/>
      <protection locked="0"/>
    </xf>
    <xf numFmtId="172" fontId="15" fillId="0" borderId="11" xfId="57" applyNumberFormat="1" applyFont="1" applyFill="1" applyBorder="1" applyAlignment="1" applyProtection="1">
      <alignment horizontal="right" vertical="top"/>
      <protection locked="0"/>
    </xf>
    <xf numFmtId="174" fontId="14" fillId="0" borderId="11" xfId="58" applyNumberFormat="1" applyFont="1" applyFill="1" applyBorder="1" applyAlignment="1">
      <alignment vertical="top"/>
      <protection/>
    </xf>
    <xf numFmtId="0" fontId="15" fillId="0" borderId="11" xfId="58" applyNumberFormat="1" applyFont="1" applyFill="1" applyBorder="1" applyAlignment="1">
      <alignment horizontal="left" vertical="top"/>
      <protection/>
    </xf>
    <xf numFmtId="0" fontId="2" fillId="0" borderId="11" xfId="57" applyNumberFormat="1" applyFont="1" applyFill="1" applyBorder="1" applyAlignment="1">
      <alignment horizontal="center" vertical="center" wrapText="1"/>
      <protection/>
    </xf>
    <xf numFmtId="0" fontId="15" fillId="0" borderId="11"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68" fillId="0" borderId="11" xfId="58" applyNumberFormat="1" applyFont="1" applyFill="1" applyBorder="1" applyAlignment="1">
      <alignment horizontal="left" vertical="center" wrapText="1"/>
      <protection/>
    </xf>
    <xf numFmtId="0" fontId="3" fillId="0" borderId="11" xfId="58"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xf>
    <xf numFmtId="0" fontId="15" fillId="0" borderId="11" xfId="57" applyNumberFormat="1" applyFont="1" applyFill="1" applyBorder="1" applyAlignment="1" applyProtection="1">
      <alignment horizontal="right" vertical="center"/>
      <protection locked="0"/>
    </xf>
    <xf numFmtId="0" fontId="15" fillId="0" borderId="11" xfId="57" applyNumberFormat="1" applyFont="1" applyFill="1" applyBorder="1" applyAlignment="1" applyProtection="1">
      <alignment horizontal="left" vertical="center"/>
      <protection locked="0"/>
    </xf>
    <xf numFmtId="0" fontId="3" fillId="0" borderId="11" xfId="57" applyNumberFormat="1" applyFont="1" applyFill="1" applyBorder="1" applyAlignment="1" applyProtection="1">
      <alignment vertical="center"/>
      <protection/>
    </xf>
    <xf numFmtId="2" fontId="15" fillId="33" borderId="11" xfId="57" applyNumberFormat="1" applyFont="1" applyFill="1" applyBorder="1" applyAlignment="1" applyProtection="1">
      <alignment horizontal="right" vertical="center"/>
      <protection locked="0"/>
    </xf>
    <xf numFmtId="0" fontId="3" fillId="0" borderId="11" xfId="58" applyNumberFormat="1" applyFont="1" applyFill="1" applyBorder="1" applyAlignment="1">
      <alignment vertical="center" wrapText="1"/>
      <protection/>
    </xf>
    <xf numFmtId="172" fontId="15" fillId="0" borderId="11" xfId="57" applyNumberFormat="1" applyFont="1" applyFill="1" applyBorder="1" applyAlignment="1" applyProtection="1">
      <alignment horizontal="right" vertical="center"/>
      <protection locked="0"/>
    </xf>
    <xf numFmtId="172" fontId="15" fillId="0" borderId="11" xfId="57" applyNumberFormat="1" applyFont="1" applyFill="1" applyBorder="1" applyAlignment="1">
      <alignment horizontal="center" vertical="center" wrapText="1"/>
      <protection/>
    </xf>
    <xf numFmtId="0" fontId="14" fillId="0" borderId="11" xfId="58" applyNumberFormat="1" applyFont="1" applyFill="1" applyBorder="1" applyAlignment="1">
      <alignment vertical="center" wrapText="1"/>
      <protection/>
    </xf>
    <xf numFmtId="172" fontId="69" fillId="0" borderId="11" xfId="57" applyNumberFormat="1" applyFont="1" applyFill="1" applyBorder="1" applyAlignment="1">
      <alignment horizontal="center" vertical="center" wrapText="1"/>
      <protection/>
    </xf>
    <xf numFmtId="2" fontId="13" fillId="0" borderId="11" xfId="58" applyNumberFormat="1" applyFont="1" applyFill="1" applyBorder="1" applyAlignment="1">
      <alignment vertical="center"/>
      <protection/>
    </xf>
    <xf numFmtId="0" fontId="3" fillId="0" borderId="11" xfId="57" applyNumberFormat="1" applyFont="1" applyFill="1" applyBorder="1">
      <alignment/>
      <protection/>
    </xf>
    <xf numFmtId="0" fontId="64" fillId="0" borderId="11" xfId="57" applyNumberFormat="1" applyFont="1" applyFill="1" applyBorder="1">
      <alignment/>
      <protection/>
    </xf>
    <xf numFmtId="0" fontId="2" fillId="0" borderId="11" xfId="58" applyNumberFormat="1" applyFont="1" applyFill="1" applyBorder="1" applyAlignment="1">
      <alignment horizontal="center" vertical="center" wrapText="1"/>
      <protection/>
    </xf>
    <xf numFmtId="0" fontId="70" fillId="0" borderId="11" xfId="58" applyNumberFormat="1" applyFont="1" applyFill="1" applyBorder="1" applyAlignment="1">
      <alignment vertical="center" wrapText="1"/>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center" vertical="center" wrapText="1"/>
      <protection/>
    </xf>
    <xf numFmtId="0" fontId="2" fillId="0" borderId="11" xfId="58" applyNumberFormat="1" applyFont="1" applyFill="1" applyBorder="1" applyAlignment="1">
      <alignment horizontal="right" vertical="center"/>
      <protection/>
    </xf>
    <xf numFmtId="172" fontId="2" fillId="0" borderId="11" xfId="58" applyNumberFormat="1" applyFont="1" applyFill="1" applyBorder="1" applyAlignment="1">
      <alignment horizontal="right" vertical="center"/>
      <protection/>
    </xf>
    <xf numFmtId="0" fontId="64" fillId="0" borderId="11" xfId="57" applyNumberFormat="1" applyFont="1" applyFill="1" applyBorder="1" applyAlignment="1">
      <alignment vertical="top"/>
      <protection/>
    </xf>
    <xf numFmtId="2" fontId="15" fillId="0" borderId="11" xfId="58" applyNumberFormat="1" applyFont="1" applyFill="1" applyBorder="1" applyAlignment="1">
      <alignment horizontal="right" vertical="center"/>
      <protection/>
    </xf>
    <xf numFmtId="0" fontId="71" fillId="0" borderId="11" xfId="57" applyNumberFormat="1" applyFont="1" applyFill="1" applyBorder="1" applyAlignment="1">
      <alignment vertical="top"/>
      <protection/>
    </xf>
    <xf numFmtId="0" fontId="14" fillId="0" borderId="11" xfId="57" applyNumberFormat="1" applyFont="1" applyFill="1" applyBorder="1" applyAlignment="1">
      <alignment vertical="center"/>
      <protection/>
    </xf>
    <xf numFmtId="0" fontId="14" fillId="0" borderId="11" xfId="58" applyNumberFormat="1" applyFont="1" applyFill="1" applyBorder="1" applyAlignment="1">
      <alignment vertical="center"/>
      <protection/>
    </xf>
    <xf numFmtId="0" fontId="13" fillId="0" borderId="11" xfId="58" applyNumberFormat="1" applyFont="1" applyFill="1" applyBorder="1" applyAlignment="1">
      <alignment vertical="center"/>
      <protection/>
    </xf>
    <xf numFmtId="0" fontId="13" fillId="0" borderId="11" xfId="58" applyNumberFormat="1" applyFont="1" applyFill="1" applyBorder="1" applyAlignment="1">
      <alignment vertical="top"/>
      <protection/>
    </xf>
    <xf numFmtId="172" fontId="14" fillId="0" borderId="11" xfId="57" applyNumberFormat="1" applyFont="1" applyFill="1" applyBorder="1" applyAlignment="1">
      <alignment vertical="center"/>
      <protection/>
    </xf>
    <xf numFmtId="172" fontId="14" fillId="0" borderId="11" xfId="57" applyNumberFormat="1" applyFont="1" applyFill="1" applyBorder="1" applyAlignment="1">
      <alignment vertical="top"/>
      <protection/>
    </xf>
    <xf numFmtId="0" fontId="72" fillId="0" borderId="11" xfId="57" applyNumberFormat="1" applyFont="1" applyFill="1" applyBorder="1" applyAlignment="1" applyProtection="1">
      <alignment vertical="center"/>
      <protection/>
    </xf>
    <xf numFmtId="0" fontId="13" fillId="0" borderId="11" xfId="58" applyNumberFormat="1" applyFont="1" applyFill="1" applyBorder="1" applyAlignment="1" applyProtection="1">
      <alignment vertical="center" wrapText="1"/>
      <protection locked="0"/>
    </xf>
    <xf numFmtId="0" fontId="73" fillId="33" borderId="11" xfId="58" applyNumberFormat="1" applyFont="1" applyFill="1" applyBorder="1" applyAlignment="1" applyProtection="1">
      <alignment vertical="center" wrapText="1"/>
      <protection locked="0"/>
    </xf>
    <xf numFmtId="10" fontId="73" fillId="33" borderId="11" xfId="63" applyNumberFormat="1" applyFont="1" applyFill="1" applyBorder="1" applyAlignment="1">
      <alignment horizontal="center" vertical="center"/>
    </xf>
    <xf numFmtId="0" fontId="72" fillId="0" borderId="11" xfId="58" applyNumberFormat="1" applyFont="1" applyFill="1" applyBorder="1" applyAlignment="1">
      <alignment vertical="top"/>
      <protection/>
    </xf>
    <xf numFmtId="0" fontId="14" fillId="0" borderId="11" xfId="57" applyNumberFormat="1" applyFont="1" applyFill="1" applyBorder="1" applyAlignment="1" applyProtection="1">
      <alignment vertical="center"/>
      <protection/>
    </xf>
    <xf numFmtId="0" fontId="14" fillId="0" borderId="11" xfId="57" applyNumberFormat="1" applyFont="1" applyFill="1" applyBorder="1" applyAlignment="1" applyProtection="1">
      <alignment vertical="top"/>
      <protection/>
    </xf>
    <xf numFmtId="0" fontId="13" fillId="0" borderId="11" xfId="63" applyNumberFormat="1" applyFont="1" applyFill="1" applyBorder="1" applyAlignment="1" applyProtection="1">
      <alignment vertical="center" wrapText="1"/>
      <protection locked="0"/>
    </xf>
    <xf numFmtId="0" fontId="13" fillId="0" borderId="11" xfId="58" applyNumberFormat="1" applyFont="1" applyFill="1" applyBorder="1" applyAlignment="1" applyProtection="1">
      <alignment vertical="center" wrapText="1"/>
      <protection/>
    </xf>
    <xf numFmtId="172" fontId="74" fillId="0" borderId="11" xfId="58" applyNumberFormat="1" applyFont="1" applyFill="1" applyBorder="1" applyAlignment="1">
      <alignment horizontal="right" vertical="center"/>
      <protection/>
    </xf>
    <xf numFmtId="172" fontId="13" fillId="0" borderId="11" xfId="58" applyNumberFormat="1" applyFont="1" applyFill="1" applyBorder="1" applyAlignment="1">
      <alignment horizontal="right" vertical="center"/>
      <protection/>
    </xf>
    <xf numFmtId="0" fontId="71" fillId="0" borderId="11" xfId="57" applyNumberFormat="1" applyFont="1" applyFill="1" applyBorder="1" applyAlignment="1" applyProtection="1">
      <alignment vertical="top"/>
      <protection/>
    </xf>
    <xf numFmtId="172" fontId="15"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left" vertical="center"/>
      <protection/>
    </xf>
    <xf numFmtId="0" fontId="14" fillId="0" borderId="11" xfId="57" applyNumberFormat="1" applyFont="1" applyFill="1" applyBorder="1" applyAlignment="1">
      <alignment horizontal="right" vertical="center"/>
      <protection/>
    </xf>
    <xf numFmtId="0" fontId="75" fillId="0" borderId="12" xfId="0" applyFont="1" applyFill="1" applyBorder="1" applyAlignment="1">
      <alignment vertical="center" wrapText="1"/>
    </xf>
    <xf numFmtId="0" fontId="75" fillId="0" borderId="13" xfId="0" applyFont="1" applyFill="1" applyBorder="1" applyAlignment="1">
      <alignment vertical="center" wrapText="1"/>
    </xf>
    <xf numFmtId="0" fontId="75" fillId="0" borderId="13" xfId="0" applyFont="1" applyFill="1" applyBorder="1" applyAlignment="1">
      <alignment horizontal="right" vertical="center" wrapText="1"/>
    </xf>
    <xf numFmtId="0" fontId="15" fillId="0" borderId="11" xfId="58" applyNumberFormat="1" applyFont="1" applyFill="1" applyBorder="1" applyAlignment="1" applyProtection="1">
      <alignment horizontal="right" vertical="center"/>
      <protection locked="0"/>
    </xf>
    <xf numFmtId="0" fontId="14" fillId="0" borderId="10" xfId="58" applyNumberFormat="1" applyFont="1" applyFill="1" applyBorder="1" applyAlignment="1">
      <alignment horizontal="center" vertical="top"/>
      <protection/>
    </xf>
    <xf numFmtId="0" fontId="76" fillId="0" borderId="14" xfId="58" applyNumberFormat="1" applyFont="1" applyFill="1" applyBorder="1" applyAlignment="1">
      <alignment horizontal="left" vertical="center" wrapText="1"/>
      <protection/>
    </xf>
    <xf numFmtId="0" fontId="77" fillId="0" borderId="11" xfId="0" applyFont="1" applyFill="1" applyBorder="1" applyAlignment="1">
      <alignment vertical="center" wrapText="1"/>
    </xf>
    <xf numFmtId="0" fontId="15" fillId="0" borderId="15" xfId="58" applyNumberFormat="1" applyFont="1" applyFill="1" applyBorder="1" applyAlignment="1">
      <alignment horizontal="left" vertical="center"/>
      <protection/>
    </xf>
    <xf numFmtId="0" fontId="77" fillId="0" borderId="11" xfId="0" applyFont="1" applyFill="1" applyBorder="1" applyAlignment="1">
      <alignment vertical="top" wrapText="1"/>
    </xf>
    <xf numFmtId="0" fontId="78" fillId="0" borderId="0" xfId="0" applyFont="1" applyFill="1" applyAlignment="1">
      <alignment vertical="center"/>
    </xf>
    <xf numFmtId="0" fontId="79" fillId="0" borderId="11" xfId="0" applyFont="1" applyFill="1" applyBorder="1" applyAlignment="1">
      <alignment wrapText="1"/>
    </xf>
    <xf numFmtId="0" fontId="79" fillId="0" borderId="11" xfId="0" applyFont="1" applyFill="1" applyBorder="1" applyAlignment="1">
      <alignment/>
    </xf>
    <xf numFmtId="0" fontId="79" fillId="0" borderId="11" xfId="0" applyFont="1" applyFill="1" applyBorder="1" applyAlignment="1">
      <alignment vertical="center" wrapText="1"/>
    </xf>
    <xf numFmtId="0" fontId="79" fillId="0" borderId="11" xfId="0" applyFont="1" applyFill="1" applyBorder="1" applyAlignment="1">
      <alignment vertical="top" wrapText="1"/>
    </xf>
    <xf numFmtId="0" fontId="2" fillId="0" borderId="16"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13" fillId="0" borderId="11" xfId="58" applyNumberFormat="1" applyFont="1" applyFill="1" applyBorder="1" applyAlignment="1">
      <alignment horizontal="center" vertical="top" wrapText="1"/>
      <protection/>
    </xf>
    <xf numFmtId="0" fontId="8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19"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2" fillId="0" borderId="14" xfId="58" applyNumberFormat="1" applyFont="1" applyFill="1" applyBorder="1" applyAlignment="1" applyProtection="1">
      <alignment horizontal="left" vertical="top"/>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1"/>
  <sheetViews>
    <sheetView showGridLines="0" zoomScale="73" zoomScaleNormal="73" zoomScalePageLayoutView="0" workbookViewId="0" topLeftCell="A1">
      <selection activeCell="H45" sqref="H45"/>
    </sheetView>
  </sheetViews>
  <sheetFormatPr defaultColWidth="9.140625" defaultRowHeight="15"/>
  <cols>
    <col min="1" max="1" width="15.421875" style="22" customWidth="1"/>
    <col min="2" max="2" width="47.8515625" style="36" customWidth="1"/>
    <col min="3" max="3" width="19.421875" style="36" customWidth="1"/>
    <col min="4" max="4" width="14.57421875" style="36" customWidth="1"/>
    <col min="5" max="5" width="11.28125" style="36" customWidth="1"/>
    <col min="6" max="6" width="18.7109375" style="22" hidden="1" customWidth="1"/>
    <col min="7" max="7" width="6.00390625" style="22" hidden="1" customWidth="1"/>
    <col min="8" max="8" width="13.57421875" style="36" customWidth="1"/>
    <col min="9" max="9" width="11.140625" style="22" hidden="1" customWidth="1"/>
    <col min="10" max="10" width="9.421875" style="22" hidden="1" customWidth="1"/>
    <col min="11" max="11" width="6.7109375" style="22" hidden="1" customWidth="1"/>
    <col min="12" max="12" width="8.8515625" style="36" customWidth="1"/>
    <col min="13" max="13" width="25.00390625" style="36" customWidth="1"/>
    <col min="14" max="14" width="6.8515625" style="23" hidden="1" customWidth="1"/>
    <col min="15" max="15" width="10.421875" style="36" customWidth="1"/>
    <col min="16" max="16" width="11.140625" style="36" hidden="1" customWidth="1"/>
    <col min="17" max="17" width="11.00390625" style="36" customWidth="1"/>
    <col min="18" max="19" width="7.00390625" style="36" hidden="1" customWidth="1"/>
    <col min="20" max="20" width="8.00390625" style="36" hidden="1" customWidth="1"/>
    <col min="21" max="22" width="6.7109375" style="36" hidden="1" customWidth="1"/>
    <col min="23" max="23" width="6.00390625" style="36" hidden="1" customWidth="1"/>
    <col min="24" max="24" width="4.7109375" style="36" hidden="1" customWidth="1"/>
    <col min="25" max="25" width="5.28125" style="36" hidden="1" customWidth="1"/>
    <col min="26" max="27" width="6.28125" style="36" hidden="1" customWidth="1"/>
    <col min="28" max="28" width="6.7109375" style="36" hidden="1" customWidth="1"/>
    <col min="29" max="29" width="4.8515625" style="36" hidden="1" customWidth="1"/>
    <col min="30" max="30" width="6.00390625" style="36" hidden="1" customWidth="1"/>
    <col min="31" max="31" width="4.8515625" style="36" hidden="1" customWidth="1"/>
    <col min="32" max="32" width="4.28125" style="36" hidden="1" customWidth="1"/>
    <col min="33" max="33" width="7.57421875" style="36" hidden="1" customWidth="1"/>
    <col min="34" max="34" width="4.57421875" style="36" hidden="1" customWidth="1"/>
    <col min="35" max="35" width="6.7109375" style="36" hidden="1" customWidth="1"/>
    <col min="36" max="36" width="6.28125" style="36" hidden="1" customWidth="1"/>
    <col min="37" max="37" width="7.421875" style="36" hidden="1" customWidth="1"/>
    <col min="38" max="39" width="6.421875" style="36" hidden="1" customWidth="1"/>
    <col min="40" max="40" width="6.00390625" style="36" hidden="1" customWidth="1"/>
    <col min="41" max="41" width="9.00390625" style="36" hidden="1" customWidth="1"/>
    <col min="42" max="42" width="6.7109375" style="36" hidden="1" customWidth="1"/>
    <col min="43" max="43" width="6.8515625" style="36" hidden="1" customWidth="1"/>
    <col min="44" max="44" width="5.421875" style="36" hidden="1" customWidth="1"/>
    <col min="45" max="45" width="6.00390625" style="36" hidden="1" customWidth="1"/>
    <col min="46" max="46" width="9.140625" style="36" hidden="1" customWidth="1"/>
    <col min="47" max="47" width="6.28125" style="36" hidden="1" customWidth="1"/>
    <col min="48" max="48" width="9.00390625" style="36" hidden="1" customWidth="1"/>
    <col min="49" max="49" width="5.8515625" style="36" hidden="1" customWidth="1"/>
    <col min="50" max="50" width="6.421875" style="36" hidden="1" customWidth="1"/>
    <col min="51" max="51" width="9.140625" style="36" hidden="1" customWidth="1"/>
    <col min="52" max="52" width="10.28125" style="36" hidden="1" customWidth="1"/>
    <col min="53" max="53" width="20.28125" style="36" customWidth="1"/>
    <col min="54" max="54" width="18.8515625" style="36" customWidth="1"/>
    <col min="55" max="55" width="43.57421875" style="36" customWidth="1"/>
    <col min="56" max="238" width="9.140625" style="22" customWidth="1"/>
    <col min="239" max="243" width="9.140625" style="24" customWidth="1"/>
    <col min="244" max="16384" width="9.140625" style="22" customWidth="1"/>
  </cols>
  <sheetData>
    <row r="1" spans="1:243" s="1" customFormat="1" ht="25.5" customHeight="1">
      <c r="A1" s="101" t="str">
        <f>B2&amp;" BoQ"</f>
        <v>Item Rate BoQ</v>
      </c>
      <c r="B1" s="101"/>
      <c r="C1" s="101"/>
      <c r="D1" s="101"/>
      <c r="E1" s="101"/>
      <c r="F1" s="101"/>
      <c r="G1" s="101"/>
      <c r="H1" s="101"/>
      <c r="I1" s="101"/>
      <c r="J1" s="101"/>
      <c r="K1" s="101"/>
      <c r="L1" s="101"/>
      <c r="O1" s="2"/>
      <c r="P1" s="2"/>
      <c r="Q1" s="3"/>
      <c r="IE1" s="3"/>
      <c r="IF1" s="3"/>
      <c r="IG1" s="3"/>
      <c r="IH1" s="3"/>
      <c r="II1" s="3"/>
    </row>
    <row r="2" spans="1:17" s="1" customFormat="1" ht="25.5" customHeight="1" hidden="1">
      <c r="A2" s="4" t="s">
        <v>3</v>
      </c>
      <c r="B2" s="4" t="s">
        <v>4</v>
      </c>
      <c r="C2" s="25" t="s">
        <v>5</v>
      </c>
      <c r="D2" s="2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2" t="s">
        <v>90</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IE4" s="7"/>
      <c r="IF4" s="7"/>
      <c r="IG4" s="7"/>
      <c r="IH4" s="7"/>
      <c r="II4" s="7"/>
    </row>
    <row r="5" spans="1:243" s="6" customFormat="1" ht="30.75" customHeight="1">
      <c r="A5" s="102" t="s">
        <v>131</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IE5" s="7"/>
      <c r="IF5" s="7"/>
      <c r="IG5" s="7"/>
      <c r="IH5" s="7"/>
      <c r="II5" s="7"/>
    </row>
    <row r="6" spans="1:243" s="6" customFormat="1" ht="30.75" customHeight="1">
      <c r="A6" s="102" t="s">
        <v>130</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IE6" s="7"/>
      <c r="IF6" s="7"/>
      <c r="IG6" s="7"/>
      <c r="IH6" s="7"/>
      <c r="II6" s="7"/>
    </row>
    <row r="7" spans="1:243" s="6" customFormat="1" ht="29.25" customHeight="1" hidden="1">
      <c r="A7" s="103" t="s">
        <v>10</v>
      </c>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IE7" s="7"/>
      <c r="IF7" s="7"/>
      <c r="IG7" s="7"/>
      <c r="IH7" s="7"/>
      <c r="II7" s="7"/>
    </row>
    <row r="8" spans="1:243" s="9" customFormat="1" ht="61.5" customHeight="1">
      <c r="A8" s="8" t="s">
        <v>50</v>
      </c>
      <c r="B8" s="104"/>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6"/>
      <c r="IE8" s="10"/>
      <c r="IF8" s="10"/>
      <c r="IG8" s="10"/>
      <c r="IH8" s="10"/>
      <c r="II8" s="10"/>
    </row>
    <row r="9" spans="1:243" s="11" customFormat="1" ht="61.5" customHeight="1">
      <c r="A9" s="97" t="s">
        <v>11</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9"/>
      <c r="IE9" s="12"/>
      <c r="IF9" s="12"/>
      <c r="IG9" s="12"/>
      <c r="IH9" s="12"/>
      <c r="II9" s="12"/>
    </row>
    <row r="10" spans="1:243" s="51" customFormat="1" ht="18.75" customHeight="1">
      <c r="A10" s="15" t="s">
        <v>12</v>
      </c>
      <c r="B10" s="34" t="s">
        <v>13</v>
      </c>
      <c r="C10" s="34" t="s">
        <v>13</v>
      </c>
      <c r="D10" s="34" t="s">
        <v>12</v>
      </c>
      <c r="E10" s="34" t="s">
        <v>13</v>
      </c>
      <c r="F10" s="15" t="s">
        <v>14</v>
      </c>
      <c r="G10" s="15" t="s">
        <v>14</v>
      </c>
      <c r="H10" s="34" t="s">
        <v>15</v>
      </c>
      <c r="I10" s="15" t="s">
        <v>13</v>
      </c>
      <c r="J10" s="15" t="s">
        <v>12</v>
      </c>
      <c r="K10" s="15" t="s">
        <v>16</v>
      </c>
      <c r="L10" s="34" t="s">
        <v>13</v>
      </c>
      <c r="M10" s="34" t="s">
        <v>12</v>
      </c>
      <c r="N10" s="15" t="s">
        <v>14</v>
      </c>
      <c r="O10" s="34" t="s">
        <v>14</v>
      </c>
      <c r="P10" s="34" t="s">
        <v>14</v>
      </c>
      <c r="Q10" s="34" t="s">
        <v>14</v>
      </c>
      <c r="R10" s="34" t="s">
        <v>15</v>
      </c>
      <c r="S10" s="34" t="s">
        <v>15</v>
      </c>
      <c r="T10" s="34" t="s">
        <v>14</v>
      </c>
      <c r="U10" s="34" t="s">
        <v>14</v>
      </c>
      <c r="V10" s="34" t="s">
        <v>14</v>
      </c>
      <c r="W10" s="34" t="s">
        <v>14</v>
      </c>
      <c r="X10" s="34" t="s">
        <v>15</v>
      </c>
      <c r="Y10" s="34" t="s">
        <v>15</v>
      </c>
      <c r="Z10" s="34" t="s">
        <v>14</v>
      </c>
      <c r="AA10" s="34" t="s">
        <v>14</v>
      </c>
      <c r="AB10" s="34" t="s">
        <v>14</v>
      </c>
      <c r="AC10" s="34" t="s">
        <v>14</v>
      </c>
      <c r="AD10" s="34" t="s">
        <v>15</v>
      </c>
      <c r="AE10" s="34" t="s">
        <v>15</v>
      </c>
      <c r="AF10" s="34" t="s">
        <v>14</v>
      </c>
      <c r="AG10" s="34" t="s">
        <v>14</v>
      </c>
      <c r="AH10" s="34" t="s">
        <v>14</v>
      </c>
      <c r="AI10" s="34" t="s">
        <v>14</v>
      </c>
      <c r="AJ10" s="34" t="s">
        <v>15</v>
      </c>
      <c r="AK10" s="34" t="s">
        <v>15</v>
      </c>
      <c r="AL10" s="34" t="s">
        <v>14</v>
      </c>
      <c r="AM10" s="34" t="s">
        <v>14</v>
      </c>
      <c r="AN10" s="34" t="s">
        <v>14</v>
      </c>
      <c r="AO10" s="34" t="s">
        <v>14</v>
      </c>
      <c r="AP10" s="34" t="s">
        <v>15</v>
      </c>
      <c r="AQ10" s="34" t="s">
        <v>15</v>
      </c>
      <c r="AR10" s="34" t="s">
        <v>14</v>
      </c>
      <c r="AS10" s="34" t="s">
        <v>14</v>
      </c>
      <c r="AT10" s="34" t="s">
        <v>12</v>
      </c>
      <c r="AU10" s="34" t="s">
        <v>12</v>
      </c>
      <c r="AV10" s="34" t="s">
        <v>15</v>
      </c>
      <c r="AW10" s="34" t="s">
        <v>15</v>
      </c>
      <c r="AX10" s="34" t="s">
        <v>12</v>
      </c>
      <c r="AY10" s="34" t="s">
        <v>12</v>
      </c>
      <c r="AZ10" s="34" t="s">
        <v>17</v>
      </c>
      <c r="BA10" s="34" t="s">
        <v>12</v>
      </c>
      <c r="BB10" s="34" t="s">
        <v>12</v>
      </c>
      <c r="BC10" s="34" t="s">
        <v>13</v>
      </c>
      <c r="IE10" s="52"/>
      <c r="IF10" s="52"/>
      <c r="IG10" s="52"/>
      <c r="IH10" s="52"/>
      <c r="II10" s="52"/>
    </row>
    <row r="11" spans="1:243" s="51" customFormat="1" ht="102.75" customHeight="1">
      <c r="A11" s="15" t="s">
        <v>0</v>
      </c>
      <c r="B11" s="34" t="s">
        <v>18</v>
      </c>
      <c r="C11" s="34" t="s">
        <v>1</v>
      </c>
      <c r="D11" s="34" t="s">
        <v>19</v>
      </c>
      <c r="E11" s="34" t="s">
        <v>20</v>
      </c>
      <c r="F11" s="15" t="s">
        <v>53</v>
      </c>
      <c r="G11" s="15"/>
      <c r="H11" s="34" t="s">
        <v>54</v>
      </c>
      <c r="I11" s="15" t="s">
        <v>21</v>
      </c>
      <c r="J11" s="15" t="s">
        <v>22</v>
      </c>
      <c r="K11" s="15" t="s">
        <v>23</v>
      </c>
      <c r="L11" s="34" t="s">
        <v>24</v>
      </c>
      <c r="M11" s="53" t="s">
        <v>52</v>
      </c>
      <c r="N11" s="15" t="s">
        <v>25</v>
      </c>
      <c r="O11" s="34" t="s">
        <v>55</v>
      </c>
      <c r="P11" s="34" t="s">
        <v>26</v>
      </c>
      <c r="Q11" s="34" t="s">
        <v>27</v>
      </c>
      <c r="R11" s="34"/>
      <c r="S11" s="34"/>
      <c r="T11" s="34" t="s">
        <v>28</v>
      </c>
      <c r="U11" s="34" t="s">
        <v>29</v>
      </c>
      <c r="V11" s="34" t="s">
        <v>30</v>
      </c>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54" t="s">
        <v>51</v>
      </c>
      <c r="BB11" s="54" t="s">
        <v>31</v>
      </c>
      <c r="BC11" s="54" t="s">
        <v>32</v>
      </c>
      <c r="IE11" s="52"/>
      <c r="IF11" s="52"/>
      <c r="IG11" s="52"/>
      <c r="IH11" s="52"/>
      <c r="II11" s="52"/>
    </row>
    <row r="12" spans="1:243" s="51" customFormat="1" ht="15">
      <c r="A12" s="15">
        <v>1</v>
      </c>
      <c r="B12" s="34">
        <v>2</v>
      </c>
      <c r="C12" s="34">
        <v>3</v>
      </c>
      <c r="D12" s="34">
        <v>4</v>
      </c>
      <c r="E12" s="34">
        <v>5</v>
      </c>
      <c r="F12" s="15">
        <v>6</v>
      </c>
      <c r="G12" s="15">
        <v>7</v>
      </c>
      <c r="H12" s="34">
        <v>8</v>
      </c>
      <c r="I12" s="15">
        <v>9</v>
      </c>
      <c r="J12" s="15">
        <v>10</v>
      </c>
      <c r="K12" s="15">
        <v>11</v>
      </c>
      <c r="L12" s="34">
        <v>12</v>
      </c>
      <c r="M12" s="34">
        <v>13</v>
      </c>
      <c r="N12" s="15">
        <v>14</v>
      </c>
      <c r="O12" s="34">
        <v>15</v>
      </c>
      <c r="P12" s="34">
        <v>16</v>
      </c>
      <c r="Q12" s="34">
        <v>17</v>
      </c>
      <c r="R12" s="34">
        <v>18</v>
      </c>
      <c r="S12" s="34">
        <v>19</v>
      </c>
      <c r="T12" s="34">
        <v>20</v>
      </c>
      <c r="U12" s="34">
        <v>21</v>
      </c>
      <c r="V12" s="34">
        <v>22</v>
      </c>
      <c r="W12" s="34">
        <v>23</v>
      </c>
      <c r="X12" s="34">
        <v>24</v>
      </c>
      <c r="Y12" s="34">
        <v>25</v>
      </c>
      <c r="Z12" s="34">
        <v>26</v>
      </c>
      <c r="AA12" s="34">
        <v>27</v>
      </c>
      <c r="AB12" s="34">
        <v>28</v>
      </c>
      <c r="AC12" s="34">
        <v>29</v>
      </c>
      <c r="AD12" s="34">
        <v>30</v>
      </c>
      <c r="AE12" s="34">
        <v>31</v>
      </c>
      <c r="AF12" s="34">
        <v>32</v>
      </c>
      <c r="AG12" s="34">
        <v>33</v>
      </c>
      <c r="AH12" s="34">
        <v>34</v>
      </c>
      <c r="AI12" s="34">
        <v>35</v>
      </c>
      <c r="AJ12" s="34">
        <v>36</v>
      </c>
      <c r="AK12" s="34">
        <v>37</v>
      </c>
      <c r="AL12" s="34">
        <v>38</v>
      </c>
      <c r="AM12" s="34">
        <v>39</v>
      </c>
      <c r="AN12" s="34">
        <v>40</v>
      </c>
      <c r="AO12" s="34">
        <v>41</v>
      </c>
      <c r="AP12" s="34">
        <v>42</v>
      </c>
      <c r="AQ12" s="34">
        <v>43</v>
      </c>
      <c r="AR12" s="34">
        <v>44</v>
      </c>
      <c r="AS12" s="34">
        <v>45</v>
      </c>
      <c r="AT12" s="34">
        <v>46</v>
      </c>
      <c r="AU12" s="34">
        <v>47</v>
      </c>
      <c r="AV12" s="34">
        <v>48</v>
      </c>
      <c r="AW12" s="34">
        <v>49</v>
      </c>
      <c r="AX12" s="34">
        <v>50</v>
      </c>
      <c r="AY12" s="34">
        <v>51</v>
      </c>
      <c r="AZ12" s="34">
        <v>52</v>
      </c>
      <c r="BA12" s="34">
        <v>53</v>
      </c>
      <c r="BB12" s="34">
        <v>54</v>
      </c>
      <c r="BC12" s="34">
        <v>55</v>
      </c>
      <c r="IE12" s="52"/>
      <c r="IF12" s="52"/>
      <c r="IG12" s="52"/>
      <c r="IH12" s="52"/>
      <c r="II12" s="52"/>
    </row>
    <row r="13" spans="1:243" s="19" customFormat="1" ht="30" customHeight="1" thickBot="1">
      <c r="A13" s="16">
        <v>1</v>
      </c>
      <c r="B13" s="92" t="s">
        <v>93</v>
      </c>
      <c r="C13" s="37"/>
      <c r="D13" s="38"/>
      <c r="E13" s="39"/>
      <c r="F13" s="17"/>
      <c r="G13" s="18"/>
      <c r="H13" s="40"/>
      <c r="I13" s="17"/>
      <c r="K13" s="20"/>
      <c r="L13" s="81"/>
      <c r="M13" s="43"/>
      <c r="N13" s="21"/>
      <c r="O13" s="40"/>
      <c r="P13" s="56"/>
      <c r="Q13" s="40"/>
      <c r="R13" s="55"/>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57"/>
      <c r="BB13" s="58"/>
      <c r="BC13" s="45"/>
      <c r="IE13" s="59">
        <v>1</v>
      </c>
      <c r="IF13" s="59" t="s">
        <v>33</v>
      </c>
      <c r="IG13" s="59" t="s">
        <v>34</v>
      </c>
      <c r="IH13" s="59">
        <v>10</v>
      </c>
      <c r="II13" s="59" t="s">
        <v>35</v>
      </c>
    </row>
    <row r="14" spans="1:243" s="29" customFormat="1" ht="16.5" thickBot="1">
      <c r="A14" s="87">
        <v>2</v>
      </c>
      <c r="B14" s="93" t="s">
        <v>94</v>
      </c>
      <c r="C14" s="88" t="s">
        <v>56</v>
      </c>
      <c r="D14" s="83">
        <v>1</v>
      </c>
      <c r="E14" s="82" t="s">
        <v>36</v>
      </c>
      <c r="F14" s="26">
        <v>100</v>
      </c>
      <c r="G14" s="27"/>
      <c r="H14" s="41"/>
      <c r="I14" s="28" t="s">
        <v>37</v>
      </c>
      <c r="J14" s="29">
        <f aca="true" t="shared" si="0" ref="J14:J22">IF(I14="Less(-)",-1,1)</f>
        <v>1</v>
      </c>
      <c r="K14" s="30" t="s">
        <v>47</v>
      </c>
      <c r="L14" s="42" t="s">
        <v>7</v>
      </c>
      <c r="M14" s="44"/>
      <c r="N14" s="31"/>
      <c r="O14" s="46"/>
      <c r="P14" s="80"/>
      <c r="Q14" s="46"/>
      <c r="R14" s="46"/>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60">
        <f>total_amount_ba($B$2,$D$2,D14,F14,J14,K14,M14)</f>
        <v>0</v>
      </c>
      <c r="BB14" s="60">
        <f>BA14+SUM(N14:AZ14)</f>
        <v>0</v>
      </c>
      <c r="BC14" s="48" t="str">
        <f>SpellNumber(L14,BB14)</f>
        <v>INR Zero Only</v>
      </c>
      <c r="IE14" s="61">
        <v>1.01</v>
      </c>
      <c r="IF14" s="61" t="s">
        <v>38</v>
      </c>
      <c r="IG14" s="61" t="s">
        <v>34</v>
      </c>
      <c r="IH14" s="61">
        <v>123.223</v>
      </c>
      <c r="II14" s="61" t="s">
        <v>36</v>
      </c>
    </row>
    <row r="15" spans="1:243" s="29" customFormat="1" ht="16.5" thickBot="1">
      <c r="A15" s="87">
        <v>3</v>
      </c>
      <c r="B15" s="93" t="s">
        <v>95</v>
      </c>
      <c r="C15" s="88" t="s">
        <v>57</v>
      </c>
      <c r="D15" s="84">
        <v>1</v>
      </c>
      <c r="E15" s="82" t="s">
        <v>36</v>
      </c>
      <c r="F15" s="26">
        <v>100</v>
      </c>
      <c r="G15" s="27"/>
      <c r="H15" s="41"/>
      <c r="I15" s="28" t="s">
        <v>37</v>
      </c>
      <c r="J15" s="29">
        <f t="shared" si="0"/>
        <v>1</v>
      </c>
      <c r="K15" s="30" t="s">
        <v>47</v>
      </c>
      <c r="L15" s="42" t="s">
        <v>7</v>
      </c>
      <c r="M15" s="44"/>
      <c r="N15" s="31"/>
      <c r="O15" s="46"/>
      <c r="P15" s="80"/>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60">
        <f aca="true" t="shared" si="1" ref="BA15:BA22">total_amount_ba($B$2,$D$2,D15,F15,J15,K15,M15)</f>
        <v>0</v>
      </c>
      <c r="BB15" s="60">
        <f aca="true" t="shared" si="2" ref="BB15:BB22">BA15+SUM(N15:AZ15)</f>
        <v>0</v>
      </c>
      <c r="BC15" s="48" t="str">
        <f aca="true" t="shared" si="3" ref="BC15:BC22">SpellNumber(L15,BB15)</f>
        <v>INR Zero Only</v>
      </c>
      <c r="IE15" s="61">
        <v>1.02</v>
      </c>
      <c r="IF15" s="61" t="s">
        <v>39</v>
      </c>
      <c r="IG15" s="61" t="s">
        <v>40</v>
      </c>
      <c r="IH15" s="61">
        <v>213</v>
      </c>
      <c r="II15" s="61" t="s">
        <v>36</v>
      </c>
    </row>
    <row r="16" spans="1:243" s="29" customFormat="1" ht="16.5" thickBot="1">
      <c r="A16" s="16">
        <v>4</v>
      </c>
      <c r="B16" s="93" t="s">
        <v>118</v>
      </c>
      <c r="C16" s="88" t="s">
        <v>58</v>
      </c>
      <c r="D16" s="84">
        <v>1</v>
      </c>
      <c r="E16" s="82" t="s">
        <v>36</v>
      </c>
      <c r="F16" s="26">
        <v>10</v>
      </c>
      <c r="G16" s="27"/>
      <c r="H16" s="41"/>
      <c r="I16" s="28" t="s">
        <v>37</v>
      </c>
      <c r="J16" s="29">
        <f t="shared" si="0"/>
        <v>1</v>
      </c>
      <c r="K16" s="30" t="s">
        <v>47</v>
      </c>
      <c r="L16" s="42" t="s">
        <v>7</v>
      </c>
      <c r="M16" s="44"/>
      <c r="N16" s="31"/>
      <c r="O16" s="46"/>
      <c r="P16" s="80"/>
      <c r="Q16" s="46"/>
      <c r="R16" s="46"/>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60">
        <f t="shared" si="1"/>
        <v>0</v>
      </c>
      <c r="BB16" s="60">
        <f t="shared" si="2"/>
        <v>0</v>
      </c>
      <c r="BC16" s="48" t="str">
        <f t="shared" si="3"/>
        <v>INR Zero Only</v>
      </c>
      <c r="IE16" s="61">
        <v>2</v>
      </c>
      <c r="IF16" s="61" t="s">
        <v>33</v>
      </c>
      <c r="IG16" s="61" t="s">
        <v>41</v>
      </c>
      <c r="IH16" s="61">
        <v>10</v>
      </c>
      <c r="II16" s="61" t="s">
        <v>36</v>
      </c>
    </row>
    <row r="17" spans="1:243" s="29" customFormat="1" ht="16.5" thickBot="1">
      <c r="A17" s="87">
        <v>5</v>
      </c>
      <c r="B17" s="93" t="s">
        <v>96</v>
      </c>
      <c r="C17" s="88" t="s">
        <v>59</v>
      </c>
      <c r="D17" s="84">
        <v>1</v>
      </c>
      <c r="E17" s="82" t="s">
        <v>128</v>
      </c>
      <c r="F17" s="26">
        <v>10</v>
      </c>
      <c r="G17" s="27"/>
      <c r="H17" s="41"/>
      <c r="I17" s="28" t="s">
        <v>37</v>
      </c>
      <c r="J17" s="29">
        <f t="shared" si="0"/>
        <v>1</v>
      </c>
      <c r="K17" s="30" t="s">
        <v>47</v>
      </c>
      <c r="L17" s="42" t="s">
        <v>7</v>
      </c>
      <c r="M17" s="44"/>
      <c r="N17" s="31"/>
      <c r="O17" s="46"/>
      <c r="P17" s="80"/>
      <c r="Q17" s="46"/>
      <c r="R17" s="46"/>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60">
        <f t="shared" si="1"/>
        <v>0</v>
      </c>
      <c r="BB17" s="60">
        <f t="shared" si="2"/>
        <v>0</v>
      </c>
      <c r="BC17" s="48" t="str">
        <f t="shared" si="3"/>
        <v>INR Zero Only</v>
      </c>
      <c r="IE17" s="61">
        <v>3</v>
      </c>
      <c r="IF17" s="61" t="s">
        <v>42</v>
      </c>
      <c r="IG17" s="61" t="s">
        <v>43</v>
      </c>
      <c r="IH17" s="61">
        <v>10</v>
      </c>
      <c r="II17" s="61" t="s">
        <v>36</v>
      </c>
    </row>
    <row r="18" spans="1:243" s="29" customFormat="1" ht="16.5" thickBot="1">
      <c r="A18" s="87">
        <v>6</v>
      </c>
      <c r="B18" s="89" t="s">
        <v>119</v>
      </c>
      <c r="C18" s="88" t="s">
        <v>60</v>
      </c>
      <c r="D18" s="84">
        <v>1</v>
      </c>
      <c r="E18" s="82" t="s">
        <v>36</v>
      </c>
      <c r="F18" s="26">
        <v>10</v>
      </c>
      <c r="G18" s="27"/>
      <c r="H18" s="41"/>
      <c r="I18" s="28" t="s">
        <v>37</v>
      </c>
      <c r="J18" s="29">
        <f t="shared" si="0"/>
        <v>1</v>
      </c>
      <c r="K18" s="30" t="s">
        <v>47</v>
      </c>
      <c r="L18" s="42" t="s">
        <v>7</v>
      </c>
      <c r="M18" s="44"/>
      <c r="N18" s="31"/>
      <c r="O18" s="46"/>
      <c r="P18" s="80"/>
      <c r="Q18" s="46"/>
      <c r="R18" s="46"/>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60">
        <f t="shared" si="1"/>
        <v>0</v>
      </c>
      <c r="BB18" s="60">
        <f t="shared" si="2"/>
        <v>0</v>
      </c>
      <c r="BC18" s="48" t="str">
        <f t="shared" si="3"/>
        <v>INR Zero Only</v>
      </c>
      <c r="IE18" s="61">
        <v>1.01</v>
      </c>
      <c r="IF18" s="61" t="s">
        <v>38</v>
      </c>
      <c r="IG18" s="61" t="s">
        <v>34</v>
      </c>
      <c r="IH18" s="61">
        <v>123.223</v>
      </c>
      <c r="II18" s="61" t="s">
        <v>36</v>
      </c>
    </row>
    <row r="19" spans="1:243" s="29" customFormat="1" ht="48" thickBot="1">
      <c r="A19" s="16">
        <v>7</v>
      </c>
      <c r="B19" s="93" t="s">
        <v>97</v>
      </c>
      <c r="C19" s="88" t="s">
        <v>61</v>
      </c>
      <c r="D19" s="84">
        <v>1</v>
      </c>
      <c r="E19" s="82" t="s">
        <v>36</v>
      </c>
      <c r="F19" s="26">
        <v>10</v>
      </c>
      <c r="G19" s="27"/>
      <c r="H19" s="41"/>
      <c r="I19" s="28" t="s">
        <v>37</v>
      </c>
      <c r="J19" s="29">
        <f t="shared" si="0"/>
        <v>1</v>
      </c>
      <c r="K19" s="30" t="s">
        <v>47</v>
      </c>
      <c r="L19" s="42" t="s">
        <v>7</v>
      </c>
      <c r="M19" s="44"/>
      <c r="N19" s="31"/>
      <c r="O19" s="46"/>
      <c r="P19" s="80"/>
      <c r="Q19" s="46"/>
      <c r="R19" s="46"/>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9"/>
      <c r="AV19" s="47"/>
      <c r="AW19" s="47"/>
      <c r="AX19" s="47"/>
      <c r="AY19" s="47"/>
      <c r="AZ19" s="47"/>
      <c r="BA19" s="60">
        <f t="shared" si="1"/>
        <v>0</v>
      </c>
      <c r="BB19" s="60">
        <f t="shared" si="2"/>
        <v>0</v>
      </c>
      <c r="BC19" s="48" t="str">
        <f t="shared" si="3"/>
        <v>INR Zero Only</v>
      </c>
      <c r="IE19" s="61">
        <v>1.02</v>
      </c>
      <c r="IF19" s="61" t="s">
        <v>39</v>
      </c>
      <c r="IG19" s="61" t="s">
        <v>40</v>
      </c>
      <c r="IH19" s="61">
        <v>213</v>
      </c>
      <c r="II19" s="61" t="s">
        <v>36</v>
      </c>
    </row>
    <row r="20" spans="1:243" s="29" customFormat="1" ht="32.25" thickBot="1">
      <c r="A20" s="87">
        <v>8</v>
      </c>
      <c r="B20" s="93" t="s">
        <v>98</v>
      </c>
      <c r="C20" s="88" t="s">
        <v>62</v>
      </c>
      <c r="D20" s="84">
        <v>1</v>
      </c>
      <c r="E20" s="82" t="s">
        <v>36</v>
      </c>
      <c r="F20" s="26">
        <v>10</v>
      </c>
      <c r="G20" s="27"/>
      <c r="H20" s="41"/>
      <c r="I20" s="28" t="s">
        <v>37</v>
      </c>
      <c r="J20" s="29">
        <f t="shared" si="0"/>
        <v>1</v>
      </c>
      <c r="K20" s="30" t="s">
        <v>47</v>
      </c>
      <c r="L20" s="42" t="s">
        <v>7</v>
      </c>
      <c r="M20" s="44"/>
      <c r="N20" s="31"/>
      <c r="O20" s="46"/>
      <c r="P20" s="80"/>
      <c r="Q20" s="46"/>
      <c r="R20" s="46"/>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60">
        <f t="shared" si="1"/>
        <v>0</v>
      </c>
      <c r="BB20" s="60">
        <f t="shared" si="2"/>
        <v>0</v>
      </c>
      <c r="BC20" s="48" t="str">
        <f t="shared" si="3"/>
        <v>INR Zero Only</v>
      </c>
      <c r="IE20" s="61">
        <v>2</v>
      </c>
      <c r="IF20" s="61" t="s">
        <v>33</v>
      </c>
      <c r="IG20" s="61" t="s">
        <v>41</v>
      </c>
      <c r="IH20" s="61">
        <v>10</v>
      </c>
      <c r="II20" s="61" t="s">
        <v>36</v>
      </c>
    </row>
    <row r="21" spans="1:243" s="29" customFormat="1" ht="63.75" thickBot="1">
      <c r="A21" s="87">
        <v>9</v>
      </c>
      <c r="B21" s="93" t="s">
        <v>99</v>
      </c>
      <c r="C21" s="88" t="s">
        <v>63</v>
      </c>
      <c r="D21" s="84">
        <v>1</v>
      </c>
      <c r="E21" s="82" t="s">
        <v>36</v>
      </c>
      <c r="F21" s="26">
        <v>10</v>
      </c>
      <c r="G21" s="27"/>
      <c r="H21" s="41"/>
      <c r="I21" s="28" t="s">
        <v>37</v>
      </c>
      <c r="J21" s="29">
        <f t="shared" si="0"/>
        <v>1</v>
      </c>
      <c r="K21" s="30" t="s">
        <v>47</v>
      </c>
      <c r="L21" s="42" t="s">
        <v>7</v>
      </c>
      <c r="M21" s="44"/>
      <c r="N21" s="31"/>
      <c r="O21" s="46"/>
      <c r="P21" s="80"/>
      <c r="Q21" s="46"/>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60">
        <f t="shared" si="1"/>
        <v>0</v>
      </c>
      <c r="BB21" s="60">
        <f t="shared" si="2"/>
        <v>0</v>
      </c>
      <c r="BC21" s="48" t="str">
        <f t="shared" si="3"/>
        <v>INR Zero Only</v>
      </c>
      <c r="IE21" s="61">
        <v>3</v>
      </c>
      <c r="IF21" s="61" t="s">
        <v>42</v>
      </c>
      <c r="IG21" s="61" t="s">
        <v>43</v>
      </c>
      <c r="IH21" s="61">
        <v>10</v>
      </c>
      <c r="II21" s="61" t="s">
        <v>36</v>
      </c>
    </row>
    <row r="22" spans="1:243" s="29" customFormat="1" ht="16.5" thickBot="1">
      <c r="A22" s="16">
        <v>10</v>
      </c>
      <c r="B22" s="93" t="s">
        <v>100</v>
      </c>
      <c r="C22" s="88" t="s">
        <v>64</v>
      </c>
      <c r="D22" s="84">
        <v>1</v>
      </c>
      <c r="E22" s="82" t="s">
        <v>88</v>
      </c>
      <c r="F22" s="26">
        <v>10</v>
      </c>
      <c r="G22" s="27"/>
      <c r="H22" s="41"/>
      <c r="I22" s="28" t="s">
        <v>37</v>
      </c>
      <c r="J22" s="29">
        <f t="shared" si="0"/>
        <v>1</v>
      </c>
      <c r="K22" s="30" t="s">
        <v>47</v>
      </c>
      <c r="L22" s="42" t="s">
        <v>7</v>
      </c>
      <c r="M22" s="44"/>
      <c r="N22" s="31"/>
      <c r="O22" s="46"/>
      <c r="P22" s="80"/>
      <c r="Q22" s="46"/>
      <c r="R22" s="46"/>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60">
        <f t="shared" si="1"/>
        <v>0</v>
      </c>
      <c r="BB22" s="60">
        <f t="shared" si="2"/>
        <v>0</v>
      </c>
      <c r="BC22" s="48" t="str">
        <f t="shared" si="3"/>
        <v>INR Zero Only</v>
      </c>
      <c r="IE22" s="61">
        <v>1.01</v>
      </c>
      <c r="IF22" s="61" t="s">
        <v>38</v>
      </c>
      <c r="IG22" s="61" t="s">
        <v>34</v>
      </c>
      <c r="IH22" s="61">
        <v>123.223</v>
      </c>
      <c r="II22" s="61" t="s">
        <v>36</v>
      </c>
    </row>
    <row r="23" spans="1:243" s="29" customFormat="1" ht="32.25" thickBot="1">
      <c r="A23" s="87">
        <v>11</v>
      </c>
      <c r="B23" s="93" t="s">
        <v>101</v>
      </c>
      <c r="C23" s="88" t="s">
        <v>65</v>
      </c>
      <c r="D23" s="84">
        <v>1</v>
      </c>
      <c r="E23" s="82" t="s">
        <v>36</v>
      </c>
      <c r="F23" s="26">
        <v>10</v>
      </c>
      <c r="G23" s="27"/>
      <c r="H23" s="41"/>
      <c r="I23" s="28" t="s">
        <v>37</v>
      </c>
      <c r="J23" s="29">
        <f aca="true" t="shared" si="4" ref="J23:J28">IF(I23="Less(-)",-1,1)</f>
        <v>1</v>
      </c>
      <c r="K23" s="30" t="s">
        <v>47</v>
      </c>
      <c r="L23" s="42" t="s">
        <v>7</v>
      </c>
      <c r="M23" s="44"/>
      <c r="N23" s="31"/>
      <c r="O23" s="46"/>
      <c r="P23" s="80"/>
      <c r="Q23" s="46"/>
      <c r="R23" s="46"/>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60">
        <f aca="true" t="shared" si="5" ref="BA23:BA28">total_amount_ba($B$2,$D$2,D23,F23,J23,K23,M23)</f>
        <v>0</v>
      </c>
      <c r="BB23" s="60">
        <f aca="true" t="shared" si="6" ref="BB23:BB28">BA23+SUM(N23:AZ23)</f>
        <v>0</v>
      </c>
      <c r="BC23" s="48" t="str">
        <f aca="true" t="shared" si="7" ref="BC23:BC28">SpellNumber(L23,BB23)</f>
        <v>INR Zero Only</v>
      </c>
      <c r="IE23" s="61">
        <v>1.01</v>
      </c>
      <c r="IF23" s="61" t="s">
        <v>38</v>
      </c>
      <c r="IG23" s="61" t="s">
        <v>34</v>
      </c>
      <c r="IH23" s="61">
        <v>123.223</v>
      </c>
      <c r="II23" s="61" t="s">
        <v>36</v>
      </c>
    </row>
    <row r="24" spans="1:243" s="29" customFormat="1" ht="32.25" thickBot="1">
      <c r="A24" s="87">
        <v>12</v>
      </c>
      <c r="B24" s="93" t="s">
        <v>102</v>
      </c>
      <c r="C24" s="88" t="s">
        <v>66</v>
      </c>
      <c r="D24" s="84">
        <v>1</v>
      </c>
      <c r="E24" s="82" t="s">
        <v>36</v>
      </c>
      <c r="F24" s="26">
        <v>10</v>
      </c>
      <c r="G24" s="27"/>
      <c r="H24" s="41"/>
      <c r="I24" s="28" t="s">
        <v>37</v>
      </c>
      <c r="J24" s="29">
        <f t="shared" si="4"/>
        <v>1</v>
      </c>
      <c r="K24" s="30" t="s">
        <v>47</v>
      </c>
      <c r="L24" s="42" t="s">
        <v>7</v>
      </c>
      <c r="M24" s="44"/>
      <c r="N24" s="31"/>
      <c r="O24" s="46"/>
      <c r="P24" s="80"/>
      <c r="Q24" s="46"/>
      <c r="R24" s="46"/>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9"/>
      <c r="AV24" s="47"/>
      <c r="AW24" s="47"/>
      <c r="AX24" s="47"/>
      <c r="AY24" s="47"/>
      <c r="AZ24" s="47"/>
      <c r="BA24" s="60">
        <f t="shared" si="5"/>
        <v>0</v>
      </c>
      <c r="BB24" s="60">
        <f t="shared" si="6"/>
        <v>0</v>
      </c>
      <c r="BC24" s="48" t="str">
        <f t="shared" si="7"/>
        <v>INR Zero Only</v>
      </c>
      <c r="IE24" s="61">
        <v>1.02</v>
      </c>
      <c r="IF24" s="61" t="s">
        <v>39</v>
      </c>
      <c r="IG24" s="61" t="s">
        <v>40</v>
      </c>
      <c r="IH24" s="61">
        <v>213</v>
      </c>
      <c r="II24" s="61" t="s">
        <v>36</v>
      </c>
    </row>
    <row r="25" spans="1:243" s="29" customFormat="1" ht="32.25" thickBot="1">
      <c r="A25" s="16">
        <v>13</v>
      </c>
      <c r="B25" s="93" t="s">
        <v>103</v>
      </c>
      <c r="C25" s="88" t="s">
        <v>67</v>
      </c>
      <c r="D25" s="84">
        <v>1</v>
      </c>
      <c r="E25" s="82" t="s">
        <v>88</v>
      </c>
      <c r="F25" s="26">
        <v>10</v>
      </c>
      <c r="G25" s="27"/>
      <c r="H25" s="41"/>
      <c r="I25" s="28" t="s">
        <v>37</v>
      </c>
      <c r="J25" s="29">
        <f t="shared" si="4"/>
        <v>1</v>
      </c>
      <c r="K25" s="30" t="s">
        <v>47</v>
      </c>
      <c r="L25" s="42" t="s">
        <v>7</v>
      </c>
      <c r="M25" s="44"/>
      <c r="N25" s="31"/>
      <c r="O25" s="46"/>
      <c r="P25" s="80"/>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60">
        <f t="shared" si="5"/>
        <v>0</v>
      </c>
      <c r="BB25" s="60">
        <f t="shared" si="6"/>
        <v>0</v>
      </c>
      <c r="BC25" s="48" t="str">
        <f t="shared" si="7"/>
        <v>INR Zero Only</v>
      </c>
      <c r="IE25" s="61">
        <v>2</v>
      </c>
      <c r="IF25" s="61" t="s">
        <v>33</v>
      </c>
      <c r="IG25" s="61" t="s">
        <v>41</v>
      </c>
      <c r="IH25" s="61">
        <v>10</v>
      </c>
      <c r="II25" s="61" t="s">
        <v>36</v>
      </c>
    </row>
    <row r="26" spans="1:243" s="29" customFormat="1" ht="16.5" thickBot="1">
      <c r="A26" s="87">
        <v>14</v>
      </c>
      <c r="B26" s="93" t="s">
        <v>104</v>
      </c>
      <c r="C26" s="88" t="s">
        <v>68</v>
      </c>
      <c r="D26" s="84">
        <v>1</v>
      </c>
      <c r="E26" s="82" t="s">
        <v>88</v>
      </c>
      <c r="F26" s="26">
        <v>10</v>
      </c>
      <c r="G26" s="27"/>
      <c r="H26" s="41"/>
      <c r="I26" s="28" t="s">
        <v>37</v>
      </c>
      <c r="J26" s="29">
        <f t="shared" si="4"/>
        <v>1</v>
      </c>
      <c r="K26" s="30" t="s">
        <v>47</v>
      </c>
      <c r="L26" s="42" t="s">
        <v>7</v>
      </c>
      <c r="M26" s="44"/>
      <c r="N26" s="31"/>
      <c r="O26" s="46"/>
      <c r="P26" s="80"/>
      <c r="Q26" s="46"/>
      <c r="R26" s="46"/>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60">
        <f t="shared" si="5"/>
        <v>0</v>
      </c>
      <c r="BB26" s="60">
        <f t="shared" si="6"/>
        <v>0</v>
      </c>
      <c r="BC26" s="48" t="str">
        <f t="shared" si="7"/>
        <v>INR Zero Only</v>
      </c>
      <c r="IE26" s="61">
        <v>3</v>
      </c>
      <c r="IF26" s="61" t="s">
        <v>42</v>
      </c>
      <c r="IG26" s="61" t="s">
        <v>43</v>
      </c>
      <c r="IH26" s="61">
        <v>10</v>
      </c>
      <c r="II26" s="61" t="s">
        <v>36</v>
      </c>
    </row>
    <row r="27" spans="1:243" s="29" customFormat="1" ht="48" thickBot="1">
      <c r="A27" s="87">
        <v>15</v>
      </c>
      <c r="B27" s="93" t="s">
        <v>105</v>
      </c>
      <c r="C27" s="88" t="s">
        <v>69</v>
      </c>
      <c r="D27" s="84">
        <v>1</v>
      </c>
      <c r="E27" s="82" t="s">
        <v>88</v>
      </c>
      <c r="F27" s="26">
        <v>10</v>
      </c>
      <c r="G27" s="27"/>
      <c r="H27" s="41"/>
      <c r="I27" s="28" t="s">
        <v>37</v>
      </c>
      <c r="J27" s="29">
        <f t="shared" si="4"/>
        <v>1</v>
      </c>
      <c r="K27" s="30" t="s">
        <v>47</v>
      </c>
      <c r="L27" s="42" t="s">
        <v>7</v>
      </c>
      <c r="M27" s="44"/>
      <c r="N27" s="31"/>
      <c r="O27" s="46"/>
      <c r="P27" s="80"/>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60">
        <f t="shared" si="5"/>
        <v>0</v>
      </c>
      <c r="BB27" s="60">
        <f t="shared" si="6"/>
        <v>0</v>
      </c>
      <c r="BC27" s="48" t="str">
        <f t="shared" si="7"/>
        <v>INR Zero Only</v>
      </c>
      <c r="IE27" s="61">
        <v>1.01</v>
      </c>
      <c r="IF27" s="61" t="s">
        <v>38</v>
      </c>
      <c r="IG27" s="61" t="s">
        <v>34</v>
      </c>
      <c r="IH27" s="61">
        <v>123.223</v>
      </c>
      <c r="II27" s="61" t="s">
        <v>36</v>
      </c>
    </row>
    <row r="28" spans="1:243" s="29" customFormat="1" ht="16.5" thickBot="1">
      <c r="A28" s="16">
        <v>16</v>
      </c>
      <c r="B28" s="94" t="s">
        <v>106</v>
      </c>
      <c r="C28" s="88" t="s">
        <v>70</v>
      </c>
      <c r="D28" s="84">
        <v>1</v>
      </c>
      <c r="E28" s="82" t="s">
        <v>88</v>
      </c>
      <c r="F28" s="26">
        <v>10</v>
      </c>
      <c r="G28" s="27"/>
      <c r="H28" s="41"/>
      <c r="I28" s="28" t="s">
        <v>37</v>
      </c>
      <c r="J28" s="29">
        <f t="shared" si="4"/>
        <v>1</v>
      </c>
      <c r="K28" s="30" t="s">
        <v>47</v>
      </c>
      <c r="L28" s="42" t="s">
        <v>7</v>
      </c>
      <c r="M28" s="44"/>
      <c r="N28" s="31"/>
      <c r="O28" s="46"/>
      <c r="P28" s="80"/>
      <c r="Q28" s="46"/>
      <c r="R28" s="46"/>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60">
        <f t="shared" si="5"/>
        <v>0</v>
      </c>
      <c r="BB28" s="60">
        <f t="shared" si="6"/>
        <v>0</v>
      </c>
      <c r="BC28" s="48" t="str">
        <f t="shared" si="7"/>
        <v>INR Zero Only</v>
      </c>
      <c r="IE28" s="61">
        <v>1.02</v>
      </c>
      <c r="IF28" s="61" t="s">
        <v>39</v>
      </c>
      <c r="IG28" s="61" t="s">
        <v>40</v>
      </c>
      <c r="IH28" s="61">
        <v>213</v>
      </c>
      <c r="II28" s="61" t="s">
        <v>36</v>
      </c>
    </row>
    <row r="29" spans="1:243" s="29" customFormat="1" ht="16.5" thickBot="1">
      <c r="A29" s="87">
        <v>17</v>
      </c>
      <c r="B29" s="94" t="s">
        <v>107</v>
      </c>
      <c r="C29" s="88" t="s">
        <v>71</v>
      </c>
      <c r="D29" s="85">
        <v>1</v>
      </c>
      <c r="E29" s="82" t="s">
        <v>36</v>
      </c>
      <c r="F29" s="32">
        <v>10</v>
      </c>
      <c r="G29" s="27"/>
      <c r="H29" s="41"/>
      <c r="I29" s="28" t="s">
        <v>37</v>
      </c>
      <c r="J29" s="29">
        <f aca="true" t="shared" si="8" ref="J29:J47">IF(I29="Less(-)",-1,1)</f>
        <v>1</v>
      </c>
      <c r="K29" s="30" t="s">
        <v>47</v>
      </c>
      <c r="L29" s="42" t="s">
        <v>7</v>
      </c>
      <c r="M29" s="44"/>
      <c r="N29" s="31"/>
      <c r="O29" s="46"/>
      <c r="P29" s="80"/>
      <c r="Q29" s="46"/>
      <c r="R29" s="46"/>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60">
        <f aca="true" t="shared" si="9" ref="BA29:BA47">total_amount_ba($B$2,$D$2,D29,F29,J29,K29,M29)</f>
        <v>0</v>
      </c>
      <c r="BB29" s="60">
        <f aca="true" t="shared" si="10" ref="BB29:BB47">BA29+SUM(N29:AZ29)</f>
        <v>0</v>
      </c>
      <c r="BC29" s="48" t="str">
        <f aca="true" t="shared" si="11" ref="BC29:BC47">SpellNumber(L29,BB29)</f>
        <v>INR Zero Only</v>
      </c>
      <c r="IE29" s="61">
        <v>1.02</v>
      </c>
      <c r="IF29" s="61" t="s">
        <v>39</v>
      </c>
      <c r="IG29" s="61" t="s">
        <v>40</v>
      </c>
      <c r="IH29" s="61">
        <v>213</v>
      </c>
      <c r="II29" s="61" t="s">
        <v>36</v>
      </c>
    </row>
    <row r="30" spans="1:243" s="29" customFormat="1" ht="16.5" thickBot="1">
      <c r="A30" s="87">
        <v>18</v>
      </c>
      <c r="B30" s="89" t="s">
        <v>108</v>
      </c>
      <c r="C30" s="88" t="s">
        <v>72</v>
      </c>
      <c r="D30" s="85">
        <v>1</v>
      </c>
      <c r="E30" s="82" t="s">
        <v>36</v>
      </c>
      <c r="F30" s="32">
        <v>10</v>
      </c>
      <c r="G30" s="27"/>
      <c r="H30" s="41"/>
      <c r="I30" s="28" t="s">
        <v>37</v>
      </c>
      <c r="J30" s="29">
        <f t="shared" si="8"/>
        <v>1</v>
      </c>
      <c r="K30" s="30" t="s">
        <v>47</v>
      </c>
      <c r="L30" s="42" t="s">
        <v>7</v>
      </c>
      <c r="M30" s="44"/>
      <c r="N30" s="31"/>
      <c r="O30" s="46"/>
      <c r="P30" s="80"/>
      <c r="Q30" s="46"/>
      <c r="R30" s="46"/>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60">
        <f t="shared" si="9"/>
        <v>0</v>
      </c>
      <c r="BB30" s="60">
        <f t="shared" si="10"/>
        <v>0</v>
      </c>
      <c r="BC30" s="48" t="str">
        <f t="shared" si="11"/>
        <v>INR Zero Only</v>
      </c>
      <c r="IE30" s="61">
        <v>2</v>
      </c>
      <c r="IF30" s="61" t="s">
        <v>33</v>
      </c>
      <c r="IG30" s="61" t="s">
        <v>41</v>
      </c>
      <c r="IH30" s="61">
        <v>10</v>
      </c>
      <c r="II30" s="61" t="s">
        <v>36</v>
      </c>
    </row>
    <row r="31" spans="1:243" s="29" customFormat="1" ht="30.75" thickBot="1">
      <c r="A31" s="16">
        <v>19</v>
      </c>
      <c r="B31" s="89" t="s">
        <v>109</v>
      </c>
      <c r="C31" s="88" t="s">
        <v>73</v>
      </c>
      <c r="D31" s="85">
        <v>1</v>
      </c>
      <c r="E31" s="82" t="s">
        <v>89</v>
      </c>
      <c r="F31" s="32">
        <v>10</v>
      </c>
      <c r="G31" s="27"/>
      <c r="H31" s="86"/>
      <c r="I31" s="28" t="s">
        <v>37</v>
      </c>
      <c r="J31" s="29">
        <f t="shared" si="8"/>
        <v>1</v>
      </c>
      <c r="K31" s="30" t="s">
        <v>47</v>
      </c>
      <c r="L31" s="42" t="s">
        <v>7</v>
      </c>
      <c r="M31" s="44"/>
      <c r="N31" s="31"/>
      <c r="O31" s="46"/>
      <c r="P31" s="80"/>
      <c r="Q31" s="46"/>
      <c r="R31" s="46"/>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60">
        <f t="shared" si="9"/>
        <v>0</v>
      </c>
      <c r="BB31" s="60">
        <f t="shared" si="10"/>
        <v>0</v>
      </c>
      <c r="BC31" s="48" t="str">
        <f t="shared" si="11"/>
        <v>INR Zero Only</v>
      </c>
      <c r="IE31" s="61">
        <v>3</v>
      </c>
      <c r="IF31" s="61" t="s">
        <v>42</v>
      </c>
      <c r="IG31" s="61" t="s">
        <v>43</v>
      </c>
      <c r="IH31" s="61">
        <v>10</v>
      </c>
      <c r="II31" s="61" t="s">
        <v>36</v>
      </c>
    </row>
    <row r="32" spans="1:243" s="29" customFormat="1" ht="30.75" thickBot="1">
      <c r="A32" s="87">
        <v>20</v>
      </c>
      <c r="B32" s="89" t="s">
        <v>110</v>
      </c>
      <c r="C32" s="88" t="s">
        <v>74</v>
      </c>
      <c r="D32" s="85">
        <v>1</v>
      </c>
      <c r="E32" s="82" t="s">
        <v>36</v>
      </c>
      <c r="F32" s="32">
        <v>10</v>
      </c>
      <c r="G32" s="27"/>
      <c r="H32" s="41"/>
      <c r="I32" s="28" t="s">
        <v>37</v>
      </c>
      <c r="J32" s="29">
        <f t="shared" si="8"/>
        <v>1</v>
      </c>
      <c r="K32" s="30" t="s">
        <v>47</v>
      </c>
      <c r="L32" s="42" t="s">
        <v>7</v>
      </c>
      <c r="M32" s="44"/>
      <c r="N32" s="31"/>
      <c r="O32" s="46"/>
      <c r="P32" s="80"/>
      <c r="Q32" s="46"/>
      <c r="R32" s="46"/>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60">
        <f t="shared" si="9"/>
        <v>0</v>
      </c>
      <c r="BB32" s="60">
        <f t="shared" si="10"/>
        <v>0</v>
      </c>
      <c r="BC32" s="48" t="str">
        <f t="shared" si="11"/>
        <v>INR Zero Only</v>
      </c>
      <c r="IE32" s="61">
        <v>1.01</v>
      </c>
      <c r="IF32" s="61" t="s">
        <v>38</v>
      </c>
      <c r="IG32" s="61" t="s">
        <v>34</v>
      </c>
      <c r="IH32" s="61">
        <v>123.223</v>
      </c>
      <c r="II32" s="61" t="s">
        <v>36</v>
      </c>
    </row>
    <row r="33" spans="1:243" s="29" customFormat="1" ht="48" thickBot="1">
      <c r="A33" s="87">
        <v>21</v>
      </c>
      <c r="B33" s="93" t="s">
        <v>111</v>
      </c>
      <c r="C33" s="88" t="s">
        <v>75</v>
      </c>
      <c r="D33" s="85">
        <v>1</v>
      </c>
      <c r="E33" s="82" t="s">
        <v>36</v>
      </c>
      <c r="F33" s="32">
        <v>10</v>
      </c>
      <c r="G33" s="27"/>
      <c r="H33" s="41"/>
      <c r="I33" s="28" t="s">
        <v>37</v>
      </c>
      <c r="J33" s="29">
        <f t="shared" si="8"/>
        <v>1</v>
      </c>
      <c r="K33" s="30" t="s">
        <v>47</v>
      </c>
      <c r="L33" s="42" t="s">
        <v>7</v>
      </c>
      <c r="M33" s="44"/>
      <c r="N33" s="31"/>
      <c r="O33" s="46"/>
      <c r="P33" s="80"/>
      <c r="Q33" s="46"/>
      <c r="R33" s="46"/>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60">
        <f t="shared" si="9"/>
        <v>0</v>
      </c>
      <c r="BB33" s="60">
        <f t="shared" si="10"/>
        <v>0</v>
      </c>
      <c r="BC33" s="48" t="str">
        <f t="shared" si="11"/>
        <v>INR Zero Only</v>
      </c>
      <c r="IE33" s="61">
        <v>1.02</v>
      </c>
      <c r="IF33" s="61" t="s">
        <v>39</v>
      </c>
      <c r="IG33" s="61" t="s">
        <v>40</v>
      </c>
      <c r="IH33" s="61">
        <v>213</v>
      </c>
      <c r="II33" s="61" t="s">
        <v>36</v>
      </c>
    </row>
    <row r="34" spans="1:243" s="29" customFormat="1" ht="32.25" thickBot="1">
      <c r="A34" s="16">
        <v>22</v>
      </c>
      <c r="B34" s="93" t="s">
        <v>112</v>
      </c>
      <c r="C34" s="88" t="s">
        <v>76</v>
      </c>
      <c r="D34" s="85">
        <v>1</v>
      </c>
      <c r="E34" s="82" t="s">
        <v>36</v>
      </c>
      <c r="F34" s="32">
        <v>10</v>
      </c>
      <c r="G34" s="27"/>
      <c r="H34" s="41"/>
      <c r="I34" s="28" t="s">
        <v>37</v>
      </c>
      <c r="J34" s="29">
        <f t="shared" si="8"/>
        <v>1</v>
      </c>
      <c r="K34" s="30" t="s">
        <v>47</v>
      </c>
      <c r="L34" s="42" t="s">
        <v>7</v>
      </c>
      <c r="M34" s="44"/>
      <c r="N34" s="31"/>
      <c r="O34" s="46"/>
      <c r="P34" s="80"/>
      <c r="Q34" s="46"/>
      <c r="R34" s="46"/>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60">
        <f t="shared" si="9"/>
        <v>0</v>
      </c>
      <c r="BB34" s="60">
        <f t="shared" si="10"/>
        <v>0</v>
      </c>
      <c r="BC34" s="48" t="str">
        <f t="shared" si="11"/>
        <v>INR Zero Only</v>
      </c>
      <c r="IE34" s="61">
        <v>2</v>
      </c>
      <c r="IF34" s="61" t="s">
        <v>33</v>
      </c>
      <c r="IG34" s="61" t="s">
        <v>41</v>
      </c>
      <c r="IH34" s="61">
        <v>10</v>
      </c>
      <c r="II34" s="61" t="s">
        <v>36</v>
      </c>
    </row>
    <row r="35" spans="1:243" s="29" customFormat="1" ht="48" thickBot="1">
      <c r="A35" s="87">
        <v>23</v>
      </c>
      <c r="B35" s="93" t="s">
        <v>113</v>
      </c>
      <c r="C35" s="88" t="s">
        <v>77</v>
      </c>
      <c r="D35" s="85">
        <v>1</v>
      </c>
      <c r="E35" s="82" t="s">
        <v>88</v>
      </c>
      <c r="F35" s="32">
        <v>10</v>
      </c>
      <c r="G35" s="27"/>
      <c r="H35" s="86"/>
      <c r="I35" s="28" t="s">
        <v>37</v>
      </c>
      <c r="J35" s="29">
        <f aca="true" t="shared" si="12" ref="J35:J40">IF(I35="Less(-)",-1,1)</f>
        <v>1</v>
      </c>
      <c r="K35" s="30" t="s">
        <v>47</v>
      </c>
      <c r="L35" s="42" t="s">
        <v>7</v>
      </c>
      <c r="M35" s="44"/>
      <c r="N35" s="31"/>
      <c r="O35" s="46"/>
      <c r="P35" s="80"/>
      <c r="Q35" s="46"/>
      <c r="R35" s="46"/>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60">
        <f aca="true" t="shared" si="13" ref="BA35:BA40">total_amount_ba($B$2,$D$2,D35,F35,J35,K35,M35)</f>
        <v>0</v>
      </c>
      <c r="BB35" s="60">
        <f>BA35+SUM(N35:AZ35)</f>
        <v>0</v>
      </c>
      <c r="BC35" s="48" t="str">
        <f aca="true" t="shared" si="14" ref="BC35:BC40">SpellNumber(L35,BB35)</f>
        <v>INR Zero Only</v>
      </c>
      <c r="IE35" s="61">
        <v>3</v>
      </c>
      <c r="IF35" s="61" t="s">
        <v>42</v>
      </c>
      <c r="IG35" s="61" t="s">
        <v>43</v>
      </c>
      <c r="IH35" s="61">
        <v>10</v>
      </c>
      <c r="II35" s="61" t="s">
        <v>36</v>
      </c>
    </row>
    <row r="36" spans="1:243" s="29" customFormat="1" ht="32.25" thickBot="1">
      <c r="A36" s="87">
        <v>24</v>
      </c>
      <c r="B36" s="95" t="s">
        <v>114</v>
      </c>
      <c r="C36" s="88" t="s">
        <v>78</v>
      </c>
      <c r="D36" s="85">
        <v>1</v>
      </c>
      <c r="E36" s="82" t="s">
        <v>36</v>
      </c>
      <c r="F36" s="32">
        <v>10</v>
      </c>
      <c r="G36" s="27"/>
      <c r="H36" s="41"/>
      <c r="I36" s="28" t="s">
        <v>37</v>
      </c>
      <c r="J36" s="29">
        <f t="shared" si="12"/>
        <v>1</v>
      </c>
      <c r="K36" s="30" t="s">
        <v>47</v>
      </c>
      <c r="L36" s="42" t="s">
        <v>7</v>
      </c>
      <c r="M36" s="44"/>
      <c r="N36" s="31"/>
      <c r="O36" s="46"/>
      <c r="P36" s="80"/>
      <c r="Q36" s="46"/>
      <c r="R36" s="46"/>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60">
        <f t="shared" si="13"/>
        <v>0</v>
      </c>
      <c r="BB36" s="60">
        <f>BA36+SUM(N36:AZ36)</f>
        <v>0</v>
      </c>
      <c r="BC36" s="48" t="str">
        <f t="shared" si="14"/>
        <v>INR Zero Only</v>
      </c>
      <c r="IE36" s="61">
        <v>1.01</v>
      </c>
      <c r="IF36" s="61" t="s">
        <v>38</v>
      </c>
      <c r="IG36" s="61" t="s">
        <v>34</v>
      </c>
      <c r="IH36" s="61">
        <v>123.223</v>
      </c>
      <c r="II36" s="61" t="s">
        <v>36</v>
      </c>
    </row>
    <row r="37" spans="1:243" s="29" customFormat="1" ht="45.75" thickBot="1">
      <c r="A37" s="16">
        <v>25</v>
      </c>
      <c r="B37" s="89" t="s">
        <v>115</v>
      </c>
      <c r="C37" s="88" t="s">
        <v>79</v>
      </c>
      <c r="D37" s="85">
        <v>1</v>
      </c>
      <c r="E37" s="82" t="s">
        <v>36</v>
      </c>
      <c r="F37" s="32">
        <v>10</v>
      </c>
      <c r="G37" s="27"/>
      <c r="H37" s="41"/>
      <c r="I37" s="28" t="s">
        <v>37</v>
      </c>
      <c r="J37" s="29">
        <f t="shared" si="12"/>
        <v>1</v>
      </c>
      <c r="K37" s="30" t="s">
        <v>47</v>
      </c>
      <c r="L37" s="42" t="s">
        <v>7</v>
      </c>
      <c r="M37" s="44"/>
      <c r="N37" s="31"/>
      <c r="O37" s="46"/>
      <c r="P37" s="80"/>
      <c r="Q37" s="46"/>
      <c r="R37" s="46"/>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60">
        <f t="shared" si="13"/>
        <v>0</v>
      </c>
      <c r="BB37" s="60">
        <f>BA37+SUM(N37:AZ37)</f>
        <v>0</v>
      </c>
      <c r="BC37" s="48" t="str">
        <f t="shared" si="14"/>
        <v>INR Zero Only</v>
      </c>
      <c r="IE37" s="61">
        <v>1.02</v>
      </c>
      <c r="IF37" s="61" t="s">
        <v>39</v>
      </c>
      <c r="IG37" s="61" t="s">
        <v>40</v>
      </c>
      <c r="IH37" s="61">
        <v>213</v>
      </c>
      <c r="II37" s="61" t="s">
        <v>36</v>
      </c>
    </row>
    <row r="38" spans="1:243" s="29" customFormat="1" ht="30.75" thickBot="1">
      <c r="A38" s="87">
        <v>26</v>
      </c>
      <c r="B38" s="89" t="s">
        <v>116</v>
      </c>
      <c r="C38" s="88" t="s">
        <v>80</v>
      </c>
      <c r="D38" s="85">
        <v>1</v>
      </c>
      <c r="E38" s="82" t="s">
        <v>88</v>
      </c>
      <c r="F38" s="32">
        <v>10</v>
      </c>
      <c r="G38" s="27"/>
      <c r="H38" s="41"/>
      <c r="I38" s="28" t="s">
        <v>37</v>
      </c>
      <c r="J38" s="29">
        <f t="shared" si="12"/>
        <v>1</v>
      </c>
      <c r="K38" s="30" t="s">
        <v>47</v>
      </c>
      <c r="L38" s="42" t="s">
        <v>7</v>
      </c>
      <c r="M38" s="44"/>
      <c r="N38" s="31"/>
      <c r="O38" s="46"/>
      <c r="P38" s="80"/>
      <c r="Q38" s="46"/>
      <c r="R38" s="46"/>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60">
        <f t="shared" si="13"/>
        <v>0</v>
      </c>
      <c r="BB38" s="60">
        <f>BA38+SUM(N38:AZ38)</f>
        <v>0</v>
      </c>
      <c r="BC38" s="48" t="str">
        <f t="shared" si="14"/>
        <v>INR Zero Only</v>
      </c>
      <c r="IE38" s="61">
        <v>2</v>
      </c>
      <c r="IF38" s="61" t="s">
        <v>33</v>
      </c>
      <c r="IG38" s="61" t="s">
        <v>41</v>
      </c>
      <c r="IH38" s="61">
        <v>10</v>
      </c>
      <c r="II38" s="61" t="s">
        <v>36</v>
      </c>
    </row>
    <row r="39" spans="1:243" s="29" customFormat="1" ht="30.75" thickBot="1">
      <c r="A39" s="87">
        <v>27</v>
      </c>
      <c r="B39" s="89" t="s">
        <v>117</v>
      </c>
      <c r="C39" s="88" t="s">
        <v>81</v>
      </c>
      <c r="D39" s="85">
        <v>1</v>
      </c>
      <c r="E39" s="82" t="s">
        <v>128</v>
      </c>
      <c r="F39" s="32">
        <v>10</v>
      </c>
      <c r="G39" s="27"/>
      <c r="H39" s="86"/>
      <c r="I39" s="28" t="s">
        <v>37</v>
      </c>
      <c r="J39" s="29">
        <f t="shared" si="12"/>
        <v>1</v>
      </c>
      <c r="K39" s="30" t="s">
        <v>47</v>
      </c>
      <c r="L39" s="42" t="s">
        <v>7</v>
      </c>
      <c r="M39" s="44"/>
      <c r="N39" s="31"/>
      <c r="O39" s="46"/>
      <c r="P39" s="80"/>
      <c r="Q39" s="46"/>
      <c r="R39" s="46"/>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60">
        <f t="shared" si="13"/>
        <v>0</v>
      </c>
      <c r="BB39" s="60">
        <f>BA39+SUM(N39:AZ39)</f>
        <v>0</v>
      </c>
      <c r="BC39" s="48" t="str">
        <f t="shared" si="14"/>
        <v>INR Zero Only</v>
      </c>
      <c r="IE39" s="61">
        <v>3</v>
      </c>
      <c r="IF39" s="61" t="s">
        <v>42</v>
      </c>
      <c r="IG39" s="61" t="s">
        <v>43</v>
      </c>
      <c r="IH39" s="61">
        <v>10</v>
      </c>
      <c r="II39" s="61" t="s">
        <v>36</v>
      </c>
    </row>
    <row r="40" spans="1:243" s="29" customFormat="1" ht="33" customHeight="1" thickBot="1">
      <c r="A40" s="16">
        <v>28</v>
      </c>
      <c r="B40" s="96" t="s">
        <v>120</v>
      </c>
      <c r="C40" s="88" t="s">
        <v>82</v>
      </c>
      <c r="D40" s="85">
        <v>1</v>
      </c>
      <c r="E40" s="82" t="s">
        <v>36</v>
      </c>
      <c r="F40" s="32">
        <v>10</v>
      </c>
      <c r="G40" s="27"/>
      <c r="H40" s="41"/>
      <c r="I40" s="28" t="s">
        <v>37</v>
      </c>
      <c r="J40" s="29">
        <f t="shared" si="12"/>
        <v>1</v>
      </c>
      <c r="K40" s="30" t="s">
        <v>47</v>
      </c>
      <c r="L40" s="42" t="s">
        <v>7</v>
      </c>
      <c r="M40" s="44"/>
      <c r="N40" s="31"/>
      <c r="O40" s="46"/>
      <c r="P40" s="80"/>
      <c r="Q40" s="46"/>
      <c r="R40" s="46"/>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60">
        <f t="shared" si="13"/>
        <v>0</v>
      </c>
      <c r="BB40" s="60">
        <f>BA40+SUM(N40:AZ40)</f>
        <v>0</v>
      </c>
      <c r="BC40" s="48" t="str">
        <f t="shared" si="14"/>
        <v>INR Zero Only</v>
      </c>
      <c r="IE40" s="61">
        <v>1.01</v>
      </c>
      <c r="IF40" s="61" t="s">
        <v>38</v>
      </c>
      <c r="IG40" s="61" t="s">
        <v>34</v>
      </c>
      <c r="IH40" s="61">
        <v>123.223</v>
      </c>
      <c r="II40" s="61" t="s">
        <v>36</v>
      </c>
    </row>
    <row r="41" spans="1:243" s="29" customFormat="1" ht="61.5" customHeight="1" thickBot="1">
      <c r="A41" s="87">
        <v>29</v>
      </c>
      <c r="B41" s="91" t="s">
        <v>122</v>
      </c>
      <c r="C41" s="88" t="s">
        <v>83</v>
      </c>
      <c r="D41" s="85">
        <v>1</v>
      </c>
      <c r="E41" s="82" t="s">
        <v>36</v>
      </c>
      <c r="F41" s="32">
        <v>10</v>
      </c>
      <c r="G41" s="27"/>
      <c r="H41" s="86"/>
      <c r="I41" s="28" t="s">
        <v>37</v>
      </c>
      <c r="J41" s="29">
        <f t="shared" si="8"/>
        <v>1</v>
      </c>
      <c r="K41" s="30" t="s">
        <v>47</v>
      </c>
      <c r="L41" s="42" t="s">
        <v>7</v>
      </c>
      <c r="M41" s="44"/>
      <c r="N41" s="31"/>
      <c r="O41" s="46"/>
      <c r="P41" s="80"/>
      <c r="Q41" s="46"/>
      <c r="R41" s="46"/>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60">
        <f t="shared" si="9"/>
        <v>0</v>
      </c>
      <c r="BB41" s="60">
        <f t="shared" si="10"/>
        <v>0</v>
      </c>
      <c r="BC41" s="48" t="str">
        <f t="shared" si="11"/>
        <v>INR Zero Only</v>
      </c>
      <c r="IE41" s="61">
        <v>3</v>
      </c>
      <c r="IF41" s="61" t="s">
        <v>42</v>
      </c>
      <c r="IG41" s="61" t="s">
        <v>43</v>
      </c>
      <c r="IH41" s="61">
        <v>10</v>
      </c>
      <c r="II41" s="61" t="s">
        <v>36</v>
      </c>
    </row>
    <row r="42" spans="1:243" s="29" customFormat="1" ht="16.5" thickBot="1">
      <c r="A42" s="87">
        <v>30</v>
      </c>
      <c r="B42" s="89" t="s">
        <v>121</v>
      </c>
      <c r="C42" s="88" t="s">
        <v>84</v>
      </c>
      <c r="D42" s="85">
        <v>1</v>
      </c>
      <c r="E42" s="82" t="s">
        <v>36</v>
      </c>
      <c r="F42" s="32">
        <v>10</v>
      </c>
      <c r="G42" s="27"/>
      <c r="H42" s="41"/>
      <c r="I42" s="28" t="s">
        <v>37</v>
      </c>
      <c r="J42" s="29">
        <f t="shared" si="8"/>
        <v>1</v>
      </c>
      <c r="K42" s="30" t="s">
        <v>47</v>
      </c>
      <c r="L42" s="42" t="s">
        <v>7</v>
      </c>
      <c r="M42" s="44"/>
      <c r="N42" s="31"/>
      <c r="O42" s="46"/>
      <c r="P42" s="80"/>
      <c r="Q42" s="46"/>
      <c r="R42" s="46"/>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60">
        <f t="shared" si="9"/>
        <v>0</v>
      </c>
      <c r="BB42" s="60">
        <f t="shared" si="10"/>
        <v>0</v>
      </c>
      <c r="BC42" s="48" t="str">
        <f t="shared" si="11"/>
        <v>INR Zero Only</v>
      </c>
      <c r="IE42" s="61">
        <v>1.01</v>
      </c>
      <c r="IF42" s="61" t="s">
        <v>38</v>
      </c>
      <c r="IG42" s="61" t="s">
        <v>34</v>
      </c>
      <c r="IH42" s="61">
        <v>123.223</v>
      </c>
      <c r="II42" s="61" t="s">
        <v>36</v>
      </c>
    </row>
    <row r="43" spans="1:243" s="29" customFormat="1" ht="45.75" thickBot="1">
      <c r="A43" s="16">
        <v>31</v>
      </c>
      <c r="B43" s="91" t="s">
        <v>123</v>
      </c>
      <c r="C43" s="88" t="s">
        <v>85</v>
      </c>
      <c r="D43" s="85">
        <v>100</v>
      </c>
      <c r="E43" s="82" t="s">
        <v>36</v>
      </c>
      <c r="F43" s="32">
        <v>10</v>
      </c>
      <c r="G43" s="27"/>
      <c r="H43" s="41"/>
      <c r="I43" s="28" t="s">
        <v>37</v>
      </c>
      <c r="J43" s="29">
        <f t="shared" si="8"/>
        <v>1</v>
      </c>
      <c r="K43" s="30" t="s">
        <v>47</v>
      </c>
      <c r="L43" s="42" t="s">
        <v>7</v>
      </c>
      <c r="M43" s="44"/>
      <c r="N43" s="31"/>
      <c r="O43" s="46"/>
      <c r="P43" s="80"/>
      <c r="Q43" s="46"/>
      <c r="R43" s="46"/>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60">
        <f t="shared" si="9"/>
        <v>0</v>
      </c>
      <c r="BB43" s="60">
        <f t="shared" si="10"/>
        <v>0</v>
      </c>
      <c r="BC43" s="48" t="str">
        <f t="shared" si="11"/>
        <v>INR Zero Only</v>
      </c>
      <c r="IE43" s="61">
        <v>1.02</v>
      </c>
      <c r="IF43" s="61" t="s">
        <v>39</v>
      </c>
      <c r="IG43" s="61" t="s">
        <v>40</v>
      </c>
      <c r="IH43" s="61">
        <v>213</v>
      </c>
      <c r="II43" s="61" t="s">
        <v>36</v>
      </c>
    </row>
    <row r="44" spans="1:243" s="29" customFormat="1" ht="16.5" thickBot="1">
      <c r="A44" s="87">
        <v>32</v>
      </c>
      <c r="B44" s="89" t="s">
        <v>124</v>
      </c>
      <c r="C44" s="88" t="s">
        <v>91</v>
      </c>
      <c r="D44" s="85">
        <v>1</v>
      </c>
      <c r="E44" s="82" t="s">
        <v>129</v>
      </c>
      <c r="F44" s="32">
        <v>10</v>
      </c>
      <c r="G44" s="27"/>
      <c r="H44" s="41"/>
      <c r="I44" s="28" t="s">
        <v>37</v>
      </c>
      <c r="J44" s="29">
        <f t="shared" si="8"/>
        <v>1</v>
      </c>
      <c r="K44" s="30" t="s">
        <v>47</v>
      </c>
      <c r="L44" s="42" t="s">
        <v>7</v>
      </c>
      <c r="M44" s="44"/>
      <c r="N44" s="31"/>
      <c r="O44" s="46"/>
      <c r="P44" s="80"/>
      <c r="Q44" s="46"/>
      <c r="R44" s="46"/>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60">
        <f t="shared" si="9"/>
        <v>0</v>
      </c>
      <c r="BB44" s="60">
        <f t="shared" si="10"/>
        <v>0</v>
      </c>
      <c r="BC44" s="48" t="str">
        <f t="shared" si="11"/>
        <v>INR Zero Only</v>
      </c>
      <c r="IE44" s="61">
        <v>2</v>
      </c>
      <c r="IF44" s="61" t="s">
        <v>33</v>
      </c>
      <c r="IG44" s="61" t="s">
        <v>41</v>
      </c>
      <c r="IH44" s="61">
        <v>10</v>
      </c>
      <c r="II44" s="61" t="s">
        <v>36</v>
      </c>
    </row>
    <row r="45" spans="1:243" s="29" customFormat="1" ht="16.5" thickBot="1">
      <c r="A45" s="87">
        <v>33</v>
      </c>
      <c r="B45" s="89" t="s">
        <v>125</v>
      </c>
      <c r="C45" s="88" t="s">
        <v>92</v>
      </c>
      <c r="D45" s="85">
        <v>1</v>
      </c>
      <c r="E45" s="82" t="s">
        <v>129</v>
      </c>
      <c r="F45" s="32">
        <v>10</v>
      </c>
      <c r="G45" s="27"/>
      <c r="H45" s="86"/>
      <c r="I45" s="28" t="s">
        <v>37</v>
      </c>
      <c r="J45" s="29">
        <f t="shared" si="8"/>
        <v>1</v>
      </c>
      <c r="K45" s="30" t="s">
        <v>47</v>
      </c>
      <c r="L45" s="42" t="s">
        <v>7</v>
      </c>
      <c r="M45" s="44"/>
      <c r="N45" s="31"/>
      <c r="O45" s="46"/>
      <c r="P45" s="80"/>
      <c r="Q45" s="46"/>
      <c r="R45" s="46"/>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60">
        <f t="shared" si="9"/>
        <v>0</v>
      </c>
      <c r="BB45" s="60">
        <f t="shared" si="10"/>
        <v>0</v>
      </c>
      <c r="BC45" s="48" t="str">
        <f t="shared" si="11"/>
        <v>INR Zero Only</v>
      </c>
      <c r="IE45" s="61">
        <v>3</v>
      </c>
      <c r="IF45" s="61" t="s">
        <v>42</v>
      </c>
      <c r="IG45" s="61" t="s">
        <v>43</v>
      </c>
      <c r="IH45" s="61">
        <v>10</v>
      </c>
      <c r="II45" s="61" t="s">
        <v>36</v>
      </c>
    </row>
    <row r="46" spans="1:243" s="29" customFormat="1" ht="16.5" thickBot="1">
      <c r="A46" s="16">
        <v>34</v>
      </c>
      <c r="B46" s="89" t="s">
        <v>126</v>
      </c>
      <c r="C46" s="88" t="s">
        <v>86</v>
      </c>
      <c r="D46" s="85">
        <v>1</v>
      </c>
      <c r="E46" s="82" t="s">
        <v>36</v>
      </c>
      <c r="F46" s="32">
        <v>10</v>
      </c>
      <c r="G46" s="27"/>
      <c r="H46" s="41"/>
      <c r="I46" s="28" t="s">
        <v>37</v>
      </c>
      <c r="J46" s="29">
        <f t="shared" si="8"/>
        <v>1</v>
      </c>
      <c r="K46" s="30" t="s">
        <v>47</v>
      </c>
      <c r="L46" s="42" t="s">
        <v>7</v>
      </c>
      <c r="M46" s="44"/>
      <c r="N46" s="31"/>
      <c r="O46" s="46"/>
      <c r="P46" s="80"/>
      <c r="Q46" s="46"/>
      <c r="R46" s="46"/>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60">
        <f t="shared" si="9"/>
        <v>0</v>
      </c>
      <c r="BB46" s="60">
        <f t="shared" si="10"/>
        <v>0</v>
      </c>
      <c r="BC46" s="48" t="str">
        <f t="shared" si="11"/>
        <v>INR Zero Only</v>
      </c>
      <c r="IE46" s="61">
        <v>1.01</v>
      </c>
      <c r="IF46" s="61" t="s">
        <v>38</v>
      </c>
      <c r="IG46" s="61" t="s">
        <v>34</v>
      </c>
      <c r="IH46" s="61">
        <v>123.223</v>
      </c>
      <c r="II46" s="61" t="s">
        <v>36</v>
      </c>
    </row>
    <row r="47" spans="1:243" s="29" customFormat="1" ht="16.5" thickBot="1">
      <c r="A47" s="87">
        <v>35</v>
      </c>
      <c r="B47" s="89" t="s">
        <v>127</v>
      </c>
      <c r="C47" s="88" t="s">
        <v>87</v>
      </c>
      <c r="D47" s="85">
        <v>1</v>
      </c>
      <c r="E47" s="82" t="s">
        <v>36</v>
      </c>
      <c r="F47" s="32">
        <v>10</v>
      </c>
      <c r="G47" s="27"/>
      <c r="H47" s="41"/>
      <c r="I47" s="28" t="s">
        <v>37</v>
      </c>
      <c r="J47" s="29">
        <f t="shared" si="8"/>
        <v>1</v>
      </c>
      <c r="K47" s="30" t="s">
        <v>47</v>
      </c>
      <c r="L47" s="42" t="s">
        <v>7</v>
      </c>
      <c r="M47" s="44"/>
      <c r="N47" s="31"/>
      <c r="O47" s="46"/>
      <c r="P47" s="80"/>
      <c r="Q47" s="46"/>
      <c r="R47" s="46"/>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60">
        <f t="shared" si="9"/>
        <v>0</v>
      </c>
      <c r="BB47" s="60">
        <f t="shared" si="10"/>
        <v>0</v>
      </c>
      <c r="BC47" s="48" t="str">
        <f t="shared" si="11"/>
        <v>INR Zero Only</v>
      </c>
      <c r="IE47" s="61">
        <v>1.02</v>
      </c>
      <c r="IF47" s="61" t="s">
        <v>39</v>
      </c>
      <c r="IG47" s="61" t="s">
        <v>40</v>
      </c>
      <c r="IH47" s="61">
        <v>213</v>
      </c>
      <c r="II47" s="61" t="s">
        <v>36</v>
      </c>
    </row>
    <row r="48" spans="1:243" s="29" customFormat="1" ht="33" customHeight="1">
      <c r="A48" s="33" t="s">
        <v>45</v>
      </c>
      <c r="B48" s="90"/>
      <c r="C48" s="63"/>
      <c r="D48" s="63"/>
      <c r="E48" s="63"/>
      <c r="F48" s="28"/>
      <c r="G48" s="28"/>
      <c r="H48" s="64"/>
      <c r="I48" s="65"/>
      <c r="J48" s="65"/>
      <c r="K48" s="65"/>
      <c r="L48" s="63"/>
      <c r="M48" s="66"/>
      <c r="N48" s="67"/>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50">
        <f>SUM(BA13:BA47)</f>
        <v>0</v>
      </c>
      <c r="BB48" s="50">
        <f>SUM(BB13:BB47)</f>
        <v>0</v>
      </c>
      <c r="BC48" s="48" t="str">
        <f>SpellNumber($E$2,BB48)</f>
        <v>INR Zero Only</v>
      </c>
      <c r="IE48" s="61">
        <v>4</v>
      </c>
      <c r="IF48" s="61" t="s">
        <v>39</v>
      </c>
      <c r="IG48" s="61" t="s">
        <v>44</v>
      </c>
      <c r="IH48" s="61">
        <v>10</v>
      </c>
      <c r="II48" s="61" t="s">
        <v>36</v>
      </c>
    </row>
    <row r="49" spans="1:243" s="74" customFormat="1" ht="39" customHeight="1" hidden="1">
      <c r="A49" s="33" t="s">
        <v>49</v>
      </c>
      <c r="B49" s="35"/>
      <c r="C49" s="68"/>
      <c r="D49" s="69"/>
      <c r="E49" s="70" t="s">
        <v>46</v>
      </c>
      <c r="F49" s="71"/>
      <c r="G49" s="72"/>
      <c r="H49" s="73"/>
      <c r="K49" s="69"/>
      <c r="L49" s="75"/>
      <c r="M49" s="76"/>
      <c r="O49" s="62"/>
      <c r="P49" s="62"/>
      <c r="Q49" s="62"/>
      <c r="R49" s="62"/>
      <c r="S49" s="62"/>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7">
        <f>IF(ISBLANK(F49),0,IF(E49="Excess (+)",ROUND(BA48+(BA48*F49),2),IF(E49="Less (-)",ROUND(BA48+(BA48*F49*(-1)),2),0)))</f>
        <v>0</v>
      </c>
      <c r="BB49" s="78">
        <f>ROUND(BA49,0)</f>
        <v>0</v>
      </c>
      <c r="BC49" s="48" t="str">
        <f>SpellNumber(L49,BB49)</f>
        <v> Zero Only</v>
      </c>
      <c r="IE49" s="79"/>
      <c r="IF49" s="79"/>
      <c r="IG49" s="79"/>
      <c r="IH49" s="79"/>
      <c r="II49" s="79"/>
    </row>
    <row r="50" spans="1:243" s="74" customFormat="1" ht="51" customHeight="1">
      <c r="A50" s="33" t="s">
        <v>48</v>
      </c>
      <c r="B50" s="35"/>
      <c r="C50" s="100" t="str">
        <f>SpellNumber($E$2,BB48)</f>
        <v>INR Zero Only</v>
      </c>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IE50" s="79"/>
      <c r="IF50" s="79"/>
      <c r="IG50" s="79"/>
      <c r="IH50" s="79"/>
      <c r="II50" s="79"/>
    </row>
    <row r="51" spans="2:243" s="13" customFormat="1" ht="15">
      <c r="B51" s="11"/>
      <c r="C51" s="36"/>
      <c r="D51" s="36"/>
      <c r="E51" s="36"/>
      <c r="F51" s="22"/>
      <c r="G51" s="22"/>
      <c r="H51" s="36"/>
      <c r="I51" s="22"/>
      <c r="J51" s="22"/>
      <c r="K51" s="22"/>
      <c r="L51" s="36"/>
      <c r="M51" s="36"/>
      <c r="O51" s="36"/>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36"/>
      <c r="BB51" s="11"/>
      <c r="BC51" s="36"/>
      <c r="IE51" s="14"/>
      <c r="IF51" s="14"/>
      <c r="IG51" s="14"/>
      <c r="IH51" s="14"/>
      <c r="II51" s="14"/>
    </row>
  </sheetData>
  <sheetProtection password="CCE3" sheet="1" selectLockedCells="1"/>
  <mergeCells count="8">
    <mergeCell ref="A9:BC9"/>
    <mergeCell ref="C50:BC50"/>
    <mergeCell ref="A1:L1"/>
    <mergeCell ref="A4:BC4"/>
    <mergeCell ref="A5:BC5"/>
    <mergeCell ref="A6:BC6"/>
    <mergeCell ref="A7:BC7"/>
    <mergeCell ref="B8:BC8"/>
  </mergeCells>
  <dataValidations count="29">
    <dataValidation type="list" allowBlank="1" showInputMessage="1" showErrorMessage="1" sqref="L13 L14 L15 L16 L17 L18 L19 L20 L21 L22 L23 L24 L25 L26 L27 L28 L29 L30 L31 L32 L33 L34 L35 L36 L37 L38 L39 L40 L41 L42 L43 L44 L45 L46 L47">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9">
      <formula1>IF(ISBLANK(F49),$A$3:$C$3,$B$3:$C$3)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9">
      <formula1>0</formula1>
      <formula2>IF(E49&lt;&gt;"Select",99.9,0)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9">
      <formula1>IF(E49&lt;&gt;"Select",0,-1)</formula1>
      <formula2>IF(E49&lt;&gt;"Select",99.99,-1)</formula2>
    </dataValidation>
    <dataValidation type="list" allowBlank="1" showInputMessage="1" showErrorMessage="1" sqref="C2">
      <formula1>"Normal, SingleWindow, Alternate"</formula1>
    </dataValidation>
    <dataValidation allowBlank="1" showInputMessage="1" showErrorMessage="1" promptTitle="Itemcode/Make" sqref="C13"/>
    <dataValidation type="decimal" allowBlank="1" showInputMessage="1" showErrorMessage="1" promptTitle="Quantity" errorTitle="Invalid Entry" error="Only Numeric Values are allowed. " sqref="D13">
      <formula1>0</formula1>
      <formula2>999999999999999</formula2>
    </dataValidation>
    <dataValidation type="decimal" allowBlank="1" showInputMessage="1" showErrorMessage="1" promptTitle="Rate Entry" errorTitle="Invaid Entry" error="Only Numeric Values are allowed. " sqref="H13 O13 Q13">
      <formula1>0</formula1>
      <formula2>999999999999999</formula2>
    </dataValidation>
    <dataValidation type="decimal" allowBlank="1" showInputMessage="1" showErrorMessage="1" promptTitle="Tax Amount " prompt="Please enter the tax amount as per tax% mentioned  Column 8" errorTitle="Invaid Entry" error="Only Numeric Values are allowed. " sqref="O14:O28">
      <formula1>0</formula1>
      <formula2>999999999999999</formula2>
    </dataValidation>
    <dataValidation type="decimal" allowBlank="1" showInputMessage="1" showErrorMessage="1" promptTitle="Tax Rate" prompt="Please enter the Tax %" errorTitle="Invaid Entry" error="Only Numeric Values are allowed. " sqref="H14:H31">
      <formula1>0</formula1>
      <formula2>999999999999999</formula2>
    </dataValidation>
    <dataValidation allowBlank="1" showInputMessage="1" showErrorMessage="1" promptTitle="Tax Rate" prompt="Please enter the Tax %" sqref="H32:H47"/>
    <dataValidation type="decimal" allowBlank="1" showInputMessage="1" showErrorMessage="1" promptTitle="Tax Amount" prompt="Please enter the tax amount as per tax% mentioned  Column 8" errorTitle="Invaid Entry" error="Only Numeric Values are allowed. " sqref="O29:O47">
      <formula1>0</formula1>
      <formula2>999999999999999</formula2>
    </dataValidation>
    <dataValidation type="list" allowBlank="1" showInputMessage="1" showErrorMessage="1" sqref="K13:K47">
      <formula1>"Partial Conversion, Full Conversion"</formula1>
    </dataValidation>
    <dataValidation allowBlank="1" showInputMessage="1" showErrorMessage="1" promptTitle="Fright Charges" prompt="Please enter the Fright Charges if any." sqref="P14:P47"/>
    <dataValidation type="decimal" allowBlank="1" showInputMessage="1" showErrorMessage="1" promptTitle="Rate Entry" prompt="Please enter any other charges if any. " errorTitle="Invaid Entry" error="Only Numeric Values are allowed. " sqref="Q14:Q47">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4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G47">
      <formula1>0</formula1>
      <formula2>999999999999999</formula2>
    </dataValidation>
    <dataValidation allowBlank="1" showInputMessage="1" showErrorMessage="1" promptTitle="Units" prompt="Please enter Units in text" sqref="E13:E47"/>
    <dataValidation type="decimal" allowBlank="1" showInputMessage="1" showErrorMessage="1" promptTitle="Rate Entry" prompt="Please enter the Other Taxes2 in Rupees for this item. " errorTitle="Invaid Entry" error="Only Numeric Values are allowed. " sqref="N13:N47">
      <formula1>0</formula1>
      <formula2>999999999999999</formula2>
    </dataValidation>
    <dataValidation allowBlank="1" showInputMessage="1" showErrorMessage="1" promptTitle="Addition / Deduction" prompt="Please Choose the correct One" sqref="J13:J47"/>
    <dataValidation type="list" showInputMessage="1" showErrorMessage="1" sqref="I13:I47">
      <formula1>"Excess(+), Less(-)"</formula1>
    </dataValidation>
    <dataValidation type="decimal" allowBlank="1" showInputMessage="1" showErrorMessage="1" errorTitle="Invalid Entry" error="Only Numeric Values are allowed. " sqref="A13:A47">
      <formula1>0</formula1>
      <formula2>999999999999999</formula2>
    </dataValidation>
    <dataValidation allowBlank="1" showInputMessage="1" showErrorMessage="1" promptTitle="Itemcode/Make" prompt="Please enter text" sqref="C14:C47"/>
    <dataValidation type="decimal" allowBlank="1" showInputMessage="1" showErrorMessage="1" promptTitle="Rate Entry" prompt="Please enter the Excise Duty Category in Rupees for this item. " errorTitle="Invaid Entry" error="Only Numeric Values are allowed. " sqref="R13:R47">
      <formula1>0</formula1>
      <formula2>999999999999999</formula2>
    </dataValidation>
    <dataValidation type="decimal" allowBlank="1" showInputMessage="1" showErrorMessage="1" promptTitle="Quantity" prompt="Please enter the Quantity for this item. " errorTitle="Invalid Entry" error="Only Numeric Values are allowed. " sqref="F13:F4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7" t="s">
        <v>2</v>
      </c>
      <c r="F6" s="107"/>
      <c r="G6" s="107"/>
      <c r="H6" s="107"/>
      <c r="I6" s="107"/>
      <c r="J6" s="107"/>
      <c r="K6" s="107"/>
    </row>
    <row r="7" spans="5:11" ht="15">
      <c r="E7" s="107"/>
      <c r="F7" s="107"/>
      <c r="G7" s="107"/>
      <c r="H7" s="107"/>
      <c r="I7" s="107"/>
      <c r="J7" s="107"/>
      <c r="K7" s="107"/>
    </row>
    <row r="8" spans="5:11" ht="15">
      <c r="E8" s="107"/>
      <c r="F8" s="107"/>
      <c r="G8" s="107"/>
      <c r="H8" s="107"/>
      <c r="I8" s="107"/>
      <c r="J8" s="107"/>
      <c r="K8" s="107"/>
    </row>
    <row r="9" spans="5:11" ht="15">
      <c r="E9" s="107"/>
      <c r="F9" s="107"/>
      <c r="G9" s="107"/>
      <c r="H9" s="107"/>
      <c r="I9" s="107"/>
      <c r="J9" s="107"/>
      <c r="K9" s="107"/>
    </row>
    <row r="10" spans="5:11" ht="15">
      <c r="E10" s="107"/>
      <c r="F10" s="107"/>
      <c r="G10" s="107"/>
      <c r="H10" s="107"/>
      <c r="I10" s="107"/>
      <c r="J10" s="107"/>
      <c r="K10" s="107"/>
    </row>
    <row r="11" spans="5:11" ht="15">
      <c r="E11" s="107"/>
      <c r="F11" s="107"/>
      <c r="G11" s="107"/>
      <c r="H11" s="107"/>
      <c r="I11" s="107"/>
      <c r="J11" s="107"/>
      <c r="K11" s="107"/>
    </row>
    <row r="12" spans="5:11" ht="15">
      <c r="E12" s="107"/>
      <c r="F12" s="107"/>
      <c r="G12" s="107"/>
      <c r="H12" s="107"/>
      <c r="I12" s="107"/>
      <c r="J12" s="107"/>
      <c r="K12" s="107"/>
    </row>
    <row r="13" spans="5:11" ht="15">
      <c r="E13" s="107"/>
      <c r="F13" s="107"/>
      <c r="G13" s="107"/>
      <c r="H13" s="107"/>
      <c r="I13" s="107"/>
      <c r="J13" s="107"/>
      <c r="K13" s="107"/>
    </row>
    <row r="14" spans="5:11" ht="15">
      <c r="E14" s="107"/>
      <c r="F14" s="107"/>
      <c r="G14" s="107"/>
      <c r="H14" s="107"/>
      <c r="I14" s="107"/>
      <c r="J14" s="107"/>
      <c r="K14" s="10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2023-12-22T12:26:25Z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