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<sst xmlns="http://schemas.openxmlformats.org/spreadsheetml/2006/main" count="167" uniqueCount="68">
  <si>
    <t>Sl.
No.</t>
  </si>
  <si>
    <t>Item Code / Make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</si>
  <si>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</si>
  <si>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</si>
  <si>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</si>
  <si>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</si>
  <si>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</si>
  <si>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</si>
  <si>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</si>
  <si>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</si>
  <si>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</si>
  <si>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</si>
  <si>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</si>
  <si>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</si>
  <si>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</si>
  <si>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</si>
  <si>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</si>
  <si>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</si>
  <si>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</si>
  <si>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</si>
  <si>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</si>
  <si>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</si>
  <si>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</si>
  <si>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</si>
  <si>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</si>
  <si>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</si>
  <si>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</si>
  <si>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</si>
  <si>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</si>
  <si>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</si>
  <si>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</si>
  <si>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</si>
  <si>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</si>
  <si>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</si>
  <si>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</si>
  <si>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</si>
  <si>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</si>
  <si>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</si>
  <si>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</si>
  <si>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</si>
  <si>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</si>
  <si>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</si>
  <si>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</si>
  <si>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</si>
  <si>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</si>
  <si>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</si>
  <si>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</si>
  <si>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</si>
  <si>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</si>
  <si>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r>
      <t xml:space="preserve">Tender Inviting Authority:  </t>
    </r>
    <r>
      <rPr>
        <b/>
        <sz val="14"/>
        <color indexed="30"/>
        <rFont val="Arial"/>
        <family val="2"/>
      </rPr>
      <t>National Institute for Empowerment of Persons with Multiple Disabilities (NIEPMD) Muttukadu Kovalam Chennai - 603112.</t>
    </r>
  </si>
  <si>
    <r>
      <rPr>
        <b/>
        <u val="single"/>
        <sz val="14"/>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</si>
  <si>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Applicable Taxes to be mentioned by the Bidder in Percentage (%)</t>
  </si>
  <si>
    <t>Monthly Salary of the employee fixed by NIEPMD (including ESI &amp; EPF, other statutory deductions, if any)(Rs.)</t>
  </si>
  <si>
    <t>TOTAL AMOUNT  Per person to be paid (No Extra to be paid)</t>
  </si>
  <si>
    <r>
      <t xml:space="preserve">Administrative Charges of the Service provider per month per employee to be supplied (for per person per month) </t>
    </r>
    <r>
      <rPr>
        <b/>
        <sz val="11"/>
        <color indexed="8"/>
        <rFont val="Arial"/>
        <family val="2"/>
      </rPr>
      <t>(The administrative charges should be mentioned in AMOUNT (in INR) PER PERSON PER MONTH and NOT in percentage)</t>
    </r>
  </si>
  <si>
    <t>Rs. 9,500/-</t>
  </si>
  <si>
    <t>Rs. 10,500/-</t>
  </si>
  <si>
    <t>Rs. 12,000/-</t>
  </si>
  <si>
    <t>Rs. 13,000/-</t>
  </si>
  <si>
    <t>Rs. 14,000/-</t>
  </si>
  <si>
    <t>Rs. 15,200/-</t>
  </si>
  <si>
    <t>Rs. 18,000/-</t>
  </si>
  <si>
    <t>Rs. 20,000/-</t>
  </si>
  <si>
    <t>Rs. 24,000/-</t>
  </si>
  <si>
    <t>Rs. 27,000/-</t>
  </si>
  <si>
    <t>Rs. 35,000/- &amp; Above</t>
  </si>
  <si>
    <r>
      <t xml:space="preserve">Name of Work: </t>
    </r>
    <r>
      <rPr>
        <b/>
        <sz val="14"/>
        <color indexed="30"/>
        <rFont val="Arial"/>
        <family val="2"/>
      </rPr>
      <t xml:space="preserve">E-TENDER NOTICE OUTSOURCING OF MANPOWER FOR ENGAGEMENT AT HQrs NIEPMD, Chennai &amp; its Centres
</t>
    </r>
  </si>
  <si>
    <r>
      <t xml:space="preserve">Contract No: </t>
    </r>
    <r>
      <rPr>
        <b/>
        <sz val="14"/>
        <color indexed="8"/>
        <rFont val="Arial"/>
        <family val="2"/>
      </rPr>
      <t>NIEPMD/Admin.2(134)-Vol.II/OSM/2017</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</si>
</sst>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1"/>
      <color indexed="10"/>
      <name val="Arial"/>
      <family val="2"/>
    </font>
    <font>
      <b/>
      <sz val="12"/>
      <color indexed="10"/>
      <name val="Arial"/>
      <family val="2"/>
    </font>
    <font>
      <b/>
      <sz val="12"/>
      <name val="Arial"/>
      <family val="2"/>
    </font>
    <font>
      <b/>
      <sz val="14"/>
      <color indexed="30"/>
      <name val="Arial"/>
      <family val="2"/>
    </font>
    <font>
      <b/>
      <sz val="14"/>
      <color indexed="8"/>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0"/>
      <color indexed="8"/>
      <name val="Courier New"/>
      <family val="3"/>
    </font>
    <font>
      <b/>
      <u val="single"/>
      <sz val="16"/>
      <color indexed="10"/>
      <name val="Arial"/>
      <family val="2"/>
    </font>
    <font>
      <sz val="8"/>
      <name val="Segoe UI"/>
      <family val="2"/>
    </font>
    <font>
      <b/>
      <sz val="12"/>
      <color indexed="8"/>
      <name val="Times New Roman"/>
      <family val="1"/>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0"/>
      <color rgb="FF000000"/>
      <name val="Courier New"/>
      <family val="3"/>
    </font>
    <font>
      <b/>
      <u val="single"/>
      <sz val="16"/>
      <color rgb="FFFF0000"/>
      <name val="Arial"/>
      <family val="2"/>
    </font>
    <font>
      <b/>
      <sz val="12"/>
      <color theme="1"/>
      <name val="Times New Roman"/>
      <family val="1"/>
    </font>
    <font>
      <b/>
      <sz val="12"/>
      <color theme="1"/>
      <name val="Arial"/>
      <family val="2"/>
    </font>
    <font>
      <b/>
      <sz val="11"/>
      <color rgb="FF00006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style="thin"/>
      <right/>
      <top style="thin"/>
      <bottom/>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vertical="top" wrapText="1"/>
      <protection/>
    </xf>
    <xf numFmtId="0" fontId="2" fillId="0" borderId="12" xfId="57" applyNumberFormat="1" applyFont="1" applyFill="1" applyBorder="1" applyAlignment="1" applyProtection="1">
      <alignment horizontal="right" vertical="top"/>
      <protection/>
    </xf>
    <xf numFmtId="0" fontId="2" fillId="0" borderId="12" xfId="57" applyNumberFormat="1" applyFont="1" applyFill="1" applyBorder="1" applyAlignment="1" applyProtection="1">
      <alignment horizontal="left" vertical="top"/>
      <protection locked="0"/>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6" fillId="0" borderId="13" xfId="58" applyNumberFormat="1" applyFont="1" applyFill="1" applyBorder="1" applyAlignment="1">
      <alignment vertical="top"/>
      <protection/>
    </xf>
    <xf numFmtId="0" fontId="2" fillId="0" borderId="13" xfId="58" applyNumberFormat="1" applyFont="1" applyFill="1" applyBorder="1" applyAlignment="1">
      <alignment horizontal="left" vertical="top"/>
      <protection/>
    </xf>
    <xf numFmtId="0" fontId="67" fillId="0" borderId="14"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2" fillId="0" borderId="11" xfId="58" applyNumberFormat="1" applyFont="1" applyFill="1" applyBorder="1" applyAlignment="1" applyProtection="1">
      <alignment vertical="center" wrapText="1"/>
      <protection locked="0"/>
    </xf>
    <xf numFmtId="0" fontId="12"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2" fillId="0" borderId="17" xfId="58" applyNumberFormat="1" applyFont="1" applyFill="1" applyBorder="1" applyAlignment="1">
      <alignment horizontal="right" vertical="top"/>
      <protection/>
    </xf>
    <xf numFmtId="2" fontId="6" fillId="0" borderId="12" xfId="58"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14" fillId="0" borderId="12" xfId="58" applyNumberFormat="1" applyFont="1" applyFill="1" applyBorder="1" applyAlignment="1">
      <alignment horizontal="center" vertical="top"/>
      <protection/>
    </xf>
    <xf numFmtId="0" fontId="14" fillId="0" borderId="12" xfId="58" applyNumberFormat="1" applyFont="1" applyFill="1" applyBorder="1" applyAlignment="1">
      <alignment vertical="top" wrapText="1"/>
      <protection/>
    </xf>
    <xf numFmtId="0" fontId="72" fillId="0" borderId="12" xfId="58" applyNumberFormat="1" applyFont="1" applyFill="1" applyBorder="1" applyAlignment="1">
      <alignment horizontal="left" wrapText="1" readingOrder="1"/>
      <protection/>
    </xf>
    <xf numFmtId="0" fontId="2" fillId="0" borderId="12" xfId="57" applyNumberFormat="1" applyFont="1" applyFill="1" applyBorder="1" applyAlignment="1">
      <alignment horizontal="left" vertical="top"/>
      <protection/>
    </xf>
    <xf numFmtId="0" fontId="2" fillId="0" borderId="12" xfId="58" applyNumberFormat="1" applyFont="1" applyFill="1" applyBorder="1" applyAlignment="1">
      <alignment vertical="top"/>
      <protection/>
    </xf>
    <xf numFmtId="0" fontId="2" fillId="0" borderId="12" xfId="57" applyNumberFormat="1" applyFont="1" applyFill="1" applyBorder="1" applyAlignment="1">
      <alignment vertical="top"/>
      <protection/>
    </xf>
    <xf numFmtId="0" fontId="2" fillId="0" borderId="14" xfId="58" applyNumberFormat="1" applyFont="1" applyFill="1" applyBorder="1" applyAlignment="1">
      <alignment vertical="top"/>
      <protection/>
    </xf>
    <xf numFmtId="0" fontId="2" fillId="0" borderId="18" xfId="58" applyNumberFormat="1" applyFont="1" applyFill="1" applyBorder="1" applyAlignment="1">
      <alignment vertical="top"/>
      <protection/>
    </xf>
    <xf numFmtId="0" fontId="2" fillId="0" borderId="13" xfId="58" applyNumberFormat="1" applyFont="1" applyFill="1" applyBorder="1" applyAlignment="1">
      <alignment vertical="top"/>
      <protection/>
    </xf>
    <xf numFmtId="172" fontId="2" fillId="0" borderId="0" xfId="57" applyNumberFormat="1" applyFont="1" applyFill="1" applyAlignment="1">
      <alignment vertical="top"/>
      <protection/>
    </xf>
    <xf numFmtId="0" fontId="2" fillId="0" borderId="10"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3"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10" fontId="2" fillId="0" borderId="12" xfId="57" applyNumberFormat="1" applyFont="1" applyFill="1" applyBorder="1" applyAlignment="1" applyProtection="1">
      <alignment horizontal="right" vertical="top"/>
      <protection locked="0"/>
    </xf>
    <xf numFmtId="0" fontId="74" fillId="0" borderId="12" xfId="0" applyFont="1" applyBorder="1" applyAlignment="1">
      <alignment vertical="center" wrapText="1"/>
    </xf>
    <xf numFmtId="1" fontId="2" fillId="0" borderId="12" xfId="58" applyNumberFormat="1" applyFont="1" applyFill="1" applyBorder="1" applyAlignment="1">
      <alignment horizontal="center" vertical="top"/>
      <protection/>
    </xf>
    <xf numFmtId="0" fontId="2" fillId="0" borderId="11" xfId="57" applyNumberFormat="1" applyFont="1" applyFill="1" applyBorder="1" applyAlignment="1">
      <alignment horizontal="center" vertical="center" wrapText="1"/>
      <protection/>
    </xf>
    <xf numFmtId="0" fontId="75" fillId="0" borderId="0" xfId="0" applyFont="1" applyAlignment="1">
      <alignment vertical="center" wrapText="1"/>
    </xf>
    <xf numFmtId="0" fontId="76" fillId="0" borderId="11" xfId="58" applyNumberFormat="1" applyFont="1" applyFill="1" applyBorder="1" applyAlignment="1">
      <alignmen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7"/>
  <sheetViews>
    <sheetView showGridLines="0" zoomScale="73" zoomScaleNormal="73" zoomScalePageLayoutView="0" workbookViewId="0" topLeftCell="A1">
      <selection activeCell="B2" sqref="B2 D2 D13 F13 J13:K13 M13"/>
    </sheetView>
  </sheetViews>
  <sheetFormatPr defaultColWidth="9.140625" defaultRowHeight="15"/>
  <cols>
    <col min="1" max="1" width="10.421875" style="42" customWidth="1"/>
    <col min="2" max="2" width="47.8515625" style="42" customWidth="1"/>
    <col min="3" max="3" width="7.421875" style="42" hidden="1" customWidth="1"/>
    <col min="4" max="4" width="14.57421875" style="42" customWidth="1"/>
    <col min="5" max="5" width="11.28125" style="42" customWidth="1"/>
    <col min="6" max="6" width="14.421875" style="42" hidden="1" customWidth="1"/>
    <col min="7" max="7" width="14.140625" style="42" hidden="1" customWidth="1"/>
    <col min="8" max="9" width="12.140625" style="42" hidden="1" customWidth="1"/>
    <col min="10" max="10" width="9.00390625" style="42" hidden="1" customWidth="1"/>
    <col min="11" max="11" width="19.57421875" style="42" hidden="1" customWidth="1"/>
    <col min="12" max="12" width="14.28125" style="42" hidden="1" customWidth="1"/>
    <col min="13" max="13" width="30.140625" style="42" customWidth="1"/>
    <col min="14" max="14" width="15.28125" style="43" hidden="1" customWidth="1"/>
    <col min="15" max="15" width="14.28125" style="42" hidden="1" customWidth="1"/>
    <col min="16" max="16" width="17.28125" style="42" hidden="1" customWidth="1"/>
    <col min="17" max="17" width="18.421875" style="42" hidden="1" customWidth="1"/>
    <col min="18" max="18" width="17.421875" style="42" hidden="1" customWidth="1"/>
    <col min="19" max="19" width="14.7109375" style="42" hidden="1" customWidth="1"/>
    <col min="20" max="20" width="14.8515625" style="42" hidden="1" customWidth="1"/>
    <col min="21" max="21" width="16.421875" style="42" hidden="1" customWidth="1"/>
    <col min="22" max="22" width="13.00390625" style="42" hidden="1" customWidth="1"/>
    <col min="23" max="51" width="9.140625" style="42" hidden="1" customWidth="1"/>
    <col min="52" max="52" width="8.00390625" style="42" hidden="1" customWidth="1"/>
    <col min="53" max="53" width="20.28125" style="42" customWidth="1"/>
    <col min="54" max="54" width="18.8515625" style="42" hidden="1" customWidth="1"/>
    <col min="55" max="55" width="43.57421875" style="42" customWidth="1"/>
    <col min="56" max="238" width="9.140625" style="42" customWidth="1"/>
    <col min="239" max="243" width="9.140625" style="44" customWidth="1"/>
    <col min="244" max="16384" width="9.140625" style="42" customWidth="1"/>
  </cols>
  <sheetData>
    <row r="1" spans="1:243" s="1" customFormat="1" ht="25.5" customHeight="1">
      <c r="A1" s="68" t="str">
        <f>B2&amp;" BoQ"</f>
        <v>Item Rate BoQ</v>
      </c>
      <c r="B1" s="68"/>
      <c r="C1" s="68"/>
      <c r="D1" s="68"/>
      <c r="E1" s="68"/>
      <c r="F1" s="68"/>
      <c r="G1" s="68"/>
      <c r="H1" s="68"/>
      <c r="I1" s="68"/>
      <c r="J1" s="68"/>
      <c r="K1" s="68"/>
      <c r="L1" s="68"/>
      <c r="O1" s="2"/>
      <c r="P1" s="2"/>
      <c r="Q1" s="3"/>
      <c r="IE1" s="3"/>
      <c r="IF1" s="3"/>
      <c r="IG1" s="3"/>
      <c r="IH1" s="3"/>
      <c r="II1" s="3"/>
    </row>
    <row r="2" spans="1:17" s="1" customFormat="1" ht="25.5" customHeight="1" hidden="1">
      <c r="A2" s="4" t="s">
        <v>3</v>
      </c>
      <c r="B2" s="4" t="s">
        <v>4</v>
      </c>
      <c r="C2" s="48" t="s">
        <v>5</v>
      </c>
      <c r="D2" s="4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7"/>
      <c r="IF4" s="7"/>
      <c r="IG4" s="7"/>
      <c r="IH4" s="7"/>
      <c r="II4" s="7"/>
    </row>
    <row r="5" spans="1:243" s="6" customFormat="1" ht="30.75" customHeight="1">
      <c r="A5" s="69" t="s">
        <v>66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7"/>
      <c r="IF5" s="7"/>
      <c r="IG5" s="7"/>
      <c r="IH5" s="7"/>
      <c r="II5" s="7"/>
    </row>
    <row r="6" spans="1:243" s="6" customFormat="1" ht="30.75" customHeight="1">
      <c r="A6" s="69" t="s">
        <v>67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7"/>
      <c r="IF6" s="7"/>
      <c r="IG6" s="7"/>
      <c r="IH6" s="7"/>
      <c r="II6" s="7"/>
    </row>
    <row r="7" spans="1:243" s="6" customFormat="1" ht="29.25" customHeight="1" hidden="1">
      <c r="A7" s="70" t="s">
        <v>10</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7"/>
      <c r="IF7" s="7"/>
      <c r="IG7" s="7"/>
      <c r="IH7" s="7"/>
      <c r="II7" s="7"/>
    </row>
    <row r="8" spans="1:243" s="9" customFormat="1" ht="38.25" customHeight="1">
      <c r="A8" s="8" t="s">
        <v>11</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3"/>
      <c r="IE8" s="10"/>
      <c r="IF8" s="10"/>
      <c r="IG8" s="10"/>
      <c r="IH8" s="10"/>
      <c r="II8" s="10"/>
    </row>
    <row r="9" spans="1:243" s="11" customFormat="1" ht="61.5" customHeight="1">
      <c r="A9" s="62" t="s">
        <v>50</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44.75" customHeight="1">
      <c r="A11" s="78" t="s">
        <v>0</v>
      </c>
      <c r="B11" s="76" t="s">
        <v>52</v>
      </c>
      <c r="C11" s="78" t="s">
        <v>1</v>
      </c>
      <c r="D11" s="78" t="s">
        <v>18</v>
      </c>
      <c r="E11" s="78" t="s">
        <v>19</v>
      </c>
      <c r="F11" s="78" t="s">
        <v>51</v>
      </c>
      <c r="G11" s="78"/>
      <c r="H11" s="78"/>
      <c r="I11" s="78" t="s">
        <v>20</v>
      </c>
      <c r="J11" s="78" t="s">
        <v>21</v>
      </c>
      <c r="K11" s="78" t="s">
        <v>22</v>
      </c>
      <c r="L11" s="78" t="s">
        <v>23</v>
      </c>
      <c r="M11" s="79" t="s">
        <v>54</v>
      </c>
      <c r="N11" s="78" t="s">
        <v>24</v>
      </c>
      <c r="O11" s="78" t="s">
        <v>25</v>
      </c>
      <c r="P11" s="78" t="s">
        <v>26</v>
      </c>
      <c r="Q11" s="78" t="s">
        <v>27</v>
      </c>
      <c r="R11" s="78"/>
      <c r="S11" s="78"/>
      <c r="T11" s="78" t="s">
        <v>28</v>
      </c>
      <c r="U11" s="78" t="s">
        <v>29</v>
      </c>
      <c r="V11" s="78" t="s">
        <v>30</v>
      </c>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80" t="s">
        <v>53</v>
      </c>
      <c r="BB11" s="80" t="s">
        <v>31</v>
      </c>
      <c r="BC11" s="80" t="s">
        <v>32</v>
      </c>
      <c r="IE11" s="15"/>
      <c r="IF11" s="15"/>
      <c r="IG11" s="15"/>
      <c r="IH11" s="15"/>
      <c r="II11" s="15"/>
    </row>
    <row r="12" spans="1:243" s="14"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5"/>
      <c r="IF12" s="15"/>
      <c r="IG12" s="15"/>
      <c r="IH12" s="15"/>
      <c r="II12" s="15"/>
    </row>
    <row r="13" spans="1:243" s="21" customFormat="1" ht="26.25" customHeight="1">
      <c r="A13" s="52">
        <v>1</v>
      </c>
      <c r="B13" s="53" t="s">
        <v>55</v>
      </c>
      <c r="C13" s="54">
        <v>1</v>
      </c>
      <c r="D13" s="77">
        <v>1</v>
      </c>
      <c r="E13" s="55" t="s">
        <v>35</v>
      </c>
      <c r="F13" s="75"/>
      <c r="G13" s="23"/>
      <c r="H13" s="18"/>
      <c r="I13" s="56" t="s">
        <v>36</v>
      </c>
      <c r="J13" s="57">
        <f>IF(I13="Less(-)",-1,1)</f>
        <v>1</v>
      </c>
      <c r="K13" s="19" t="s">
        <v>46</v>
      </c>
      <c r="L13" s="19" t="s">
        <v>7</v>
      </c>
      <c r="M13" s="51"/>
      <c r="N13" s="24"/>
      <c r="O13" s="24"/>
      <c r="P13" s="25"/>
      <c r="Q13" s="24"/>
      <c r="R13" s="24"/>
      <c r="S13" s="26"/>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49">
        <f>total_amount_ba($B$2,$D$2,D13,F13,J13,K13,M13)</f>
        <v>0</v>
      </c>
      <c r="BB13" s="49">
        <f>BA13+SUM(N13:AZ13)</f>
        <v>0</v>
      </c>
      <c r="BC13" s="17" t="str">
        <f>SpellNumber(L13,BB13)</f>
        <v>INR Zero Only</v>
      </c>
      <c r="IE13" s="22">
        <v>1.01</v>
      </c>
      <c r="IF13" s="22" t="s">
        <v>37</v>
      </c>
      <c r="IG13" s="22" t="s">
        <v>34</v>
      </c>
      <c r="IH13" s="22">
        <v>123.223</v>
      </c>
      <c r="II13" s="22" t="s">
        <v>35</v>
      </c>
    </row>
    <row r="14" spans="1:243" s="21" customFormat="1" ht="18.75" customHeight="1">
      <c r="A14" s="52">
        <v>2</v>
      </c>
      <c r="B14" s="53" t="s">
        <v>56</v>
      </c>
      <c r="C14" s="54">
        <v>2</v>
      </c>
      <c r="D14" s="77">
        <v>1</v>
      </c>
      <c r="E14" s="55" t="s">
        <v>35</v>
      </c>
      <c r="F14" s="75"/>
      <c r="G14" s="23"/>
      <c r="H14" s="23"/>
      <c r="I14" s="56" t="s">
        <v>36</v>
      </c>
      <c r="J14" s="57">
        <f>IF(I14="Less(-)",-1,1)</f>
        <v>1</v>
      </c>
      <c r="K14" s="19" t="s">
        <v>46</v>
      </c>
      <c r="L14" s="19" t="s">
        <v>7</v>
      </c>
      <c r="M14" s="51"/>
      <c r="N14" s="24"/>
      <c r="O14" s="24"/>
      <c r="P14" s="25"/>
      <c r="Q14" s="24"/>
      <c r="R14" s="24"/>
      <c r="S14" s="26"/>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49">
        <f>total_amount_ba($B$2,$D$2,D14,F14,J14,K14,M14)</f>
        <v>0</v>
      </c>
      <c r="BB14" s="49">
        <f>BA14+SUM(N14:AZ14)</f>
        <v>0</v>
      </c>
      <c r="BC14" s="17" t="str">
        <f>SpellNumber(L14,BB14)</f>
        <v>INR Zero Only</v>
      </c>
      <c r="IE14" s="22"/>
      <c r="IF14" s="22"/>
      <c r="IG14" s="22"/>
      <c r="IH14" s="22"/>
      <c r="II14" s="22"/>
    </row>
    <row r="15" spans="1:243" s="21" customFormat="1" ht="18.75" customHeight="1">
      <c r="A15" s="52">
        <v>3</v>
      </c>
      <c r="B15" s="53" t="s">
        <v>57</v>
      </c>
      <c r="C15" s="54">
        <v>3</v>
      </c>
      <c r="D15" s="77">
        <v>1</v>
      </c>
      <c r="E15" s="55" t="s">
        <v>35</v>
      </c>
      <c r="F15" s="75"/>
      <c r="G15" s="23"/>
      <c r="H15" s="23"/>
      <c r="I15" s="56" t="s">
        <v>36</v>
      </c>
      <c r="J15" s="57">
        <f>IF(I15="Less(-)",-1,1)</f>
        <v>1</v>
      </c>
      <c r="K15" s="19" t="s">
        <v>46</v>
      </c>
      <c r="L15" s="19" t="s">
        <v>7</v>
      </c>
      <c r="M15" s="51"/>
      <c r="N15" s="24"/>
      <c r="O15" s="24"/>
      <c r="P15" s="25"/>
      <c r="Q15" s="24"/>
      <c r="R15" s="24"/>
      <c r="S15" s="26"/>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49">
        <f>total_amount_ba($B$2,$D$2,D15,F15,J15,K15,M15)</f>
        <v>0</v>
      </c>
      <c r="BB15" s="49">
        <f>BA15+SUM(N15:AZ15)</f>
        <v>0</v>
      </c>
      <c r="BC15" s="17" t="str">
        <f>SpellNumber(L15,BB15)</f>
        <v>INR Zero Only</v>
      </c>
      <c r="IE15" s="22"/>
      <c r="IF15" s="22"/>
      <c r="IG15" s="22"/>
      <c r="IH15" s="22"/>
      <c r="II15" s="22"/>
    </row>
    <row r="16" spans="1:243" s="21" customFormat="1" ht="18.75" customHeight="1">
      <c r="A16" s="52">
        <v>4</v>
      </c>
      <c r="B16" s="53" t="s">
        <v>58</v>
      </c>
      <c r="C16" s="54">
        <v>4</v>
      </c>
      <c r="D16" s="77">
        <v>1</v>
      </c>
      <c r="E16" s="55" t="s">
        <v>35</v>
      </c>
      <c r="F16" s="75"/>
      <c r="G16" s="23"/>
      <c r="H16" s="23"/>
      <c r="I16" s="56" t="s">
        <v>36</v>
      </c>
      <c r="J16" s="57">
        <f>IF(I16="Less(-)",-1,1)</f>
        <v>1</v>
      </c>
      <c r="K16" s="19" t="s">
        <v>46</v>
      </c>
      <c r="L16" s="19" t="s">
        <v>7</v>
      </c>
      <c r="M16" s="51"/>
      <c r="N16" s="24"/>
      <c r="O16" s="24"/>
      <c r="P16" s="25"/>
      <c r="Q16" s="24"/>
      <c r="R16" s="24"/>
      <c r="S16" s="26"/>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49">
        <f>total_amount_ba($B$2,$D$2,D16,F16,J16,K16,M16)</f>
        <v>0</v>
      </c>
      <c r="BB16" s="49">
        <f>BA16+SUM(N16:AZ16)</f>
        <v>0</v>
      </c>
      <c r="BC16" s="17" t="str">
        <f>SpellNumber(L16,BB16)</f>
        <v>INR Zero Only</v>
      </c>
      <c r="IE16" s="22"/>
      <c r="IF16" s="22"/>
      <c r="IG16" s="22"/>
      <c r="IH16" s="22"/>
      <c r="II16" s="22"/>
    </row>
    <row r="17" spans="1:243" s="21" customFormat="1" ht="18.75" customHeight="1">
      <c r="A17" s="52">
        <v>5</v>
      </c>
      <c r="B17" s="53" t="s">
        <v>59</v>
      </c>
      <c r="C17" s="54">
        <v>5</v>
      </c>
      <c r="D17" s="77">
        <v>1</v>
      </c>
      <c r="E17" s="55" t="s">
        <v>35</v>
      </c>
      <c r="F17" s="75"/>
      <c r="G17" s="23"/>
      <c r="H17" s="23"/>
      <c r="I17" s="56" t="s">
        <v>36</v>
      </c>
      <c r="J17" s="57">
        <f>IF(I17="Less(-)",-1,1)</f>
        <v>1</v>
      </c>
      <c r="K17" s="19" t="s">
        <v>46</v>
      </c>
      <c r="L17" s="19" t="s">
        <v>7</v>
      </c>
      <c r="M17" s="51"/>
      <c r="N17" s="24"/>
      <c r="O17" s="24"/>
      <c r="P17" s="25"/>
      <c r="Q17" s="24"/>
      <c r="R17" s="24"/>
      <c r="S17" s="26"/>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49">
        <f>total_amount_ba($B$2,$D$2,D17,F17,J17,K17,M17)</f>
        <v>0</v>
      </c>
      <c r="BB17" s="49">
        <f>BA17+SUM(N17:AZ17)</f>
        <v>0</v>
      </c>
      <c r="BC17" s="17" t="str">
        <f>SpellNumber(L17,BB17)</f>
        <v>INR Zero Only</v>
      </c>
      <c r="IE17" s="22"/>
      <c r="IF17" s="22"/>
      <c r="IG17" s="22"/>
      <c r="IH17" s="22"/>
      <c r="II17" s="22"/>
    </row>
    <row r="18" spans="1:243" s="21" customFormat="1" ht="18.75" customHeight="1">
      <c r="A18" s="52">
        <v>6</v>
      </c>
      <c r="B18" s="53" t="s">
        <v>60</v>
      </c>
      <c r="C18" s="54">
        <v>6</v>
      </c>
      <c r="D18" s="77">
        <v>1</v>
      </c>
      <c r="E18" s="55" t="s">
        <v>35</v>
      </c>
      <c r="F18" s="75"/>
      <c r="G18" s="23"/>
      <c r="H18" s="23"/>
      <c r="I18" s="56" t="s">
        <v>36</v>
      </c>
      <c r="J18" s="57">
        <f>IF(I18="Less(-)",-1,1)</f>
        <v>1</v>
      </c>
      <c r="K18" s="19" t="s">
        <v>46</v>
      </c>
      <c r="L18" s="19" t="s">
        <v>7</v>
      </c>
      <c r="M18" s="51"/>
      <c r="N18" s="24"/>
      <c r="O18" s="24"/>
      <c r="P18" s="25"/>
      <c r="Q18" s="24"/>
      <c r="R18" s="24"/>
      <c r="S18" s="26"/>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49">
        <f>total_amount_ba($B$2,$D$2,D18,F18,J18,K18,M18)</f>
        <v>0</v>
      </c>
      <c r="BB18" s="49">
        <f>BA18+SUM(N18:AZ18)</f>
        <v>0</v>
      </c>
      <c r="BC18" s="17" t="str">
        <f>SpellNumber(L18,BB18)</f>
        <v>INR Zero Only</v>
      </c>
      <c r="IE18" s="22">
        <v>1.02</v>
      </c>
      <c r="IF18" s="22" t="s">
        <v>38</v>
      </c>
      <c r="IG18" s="22" t="s">
        <v>39</v>
      </c>
      <c r="IH18" s="22">
        <v>213</v>
      </c>
      <c r="II18" s="22" t="s">
        <v>35</v>
      </c>
    </row>
    <row r="19" spans="1:243" s="21" customFormat="1" ht="18.75" customHeight="1">
      <c r="A19" s="52">
        <v>7</v>
      </c>
      <c r="B19" s="53" t="s">
        <v>61</v>
      </c>
      <c r="C19" s="54">
        <v>7</v>
      </c>
      <c r="D19" s="77">
        <v>1</v>
      </c>
      <c r="E19" s="55" t="s">
        <v>35</v>
      </c>
      <c r="F19" s="75"/>
      <c r="G19" s="23"/>
      <c r="H19" s="23"/>
      <c r="I19" s="56" t="s">
        <v>36</v>
      </c>
      <c r="J19" s="57">
        <f>IF(I19="Less(-)",-1,1)</f>
        <v>1</v>
      </c>
      <c r="K19" s="19" t="s">
        <v>46</v>
      </c>
      <c r="L19" s="19" t="s">
        <v>7</v>
      </c>
      <c r="M19" s="51"/>
      <c r="N19" s="24"/>
      <c r="O19" s="24"/>
      <c r="P19" s="25"/>
      <c r="Q19" s="24"/>
      <c r="R19" s="24"/>
      <c r="S19" s="26"/>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49">
        <f>total_amount_ba($B$2,$D$2,D19,F19,J19,K19,M19)</f>
        <v>0</v>
      </c>
      <c r="BB19" s="49">
        <f>BA19+SUM(N19:AZ19)</f>
        <v>0</v>
      </c>
      <c r="BC19" s="17" t="str">
        <f>SpellNumber(L19,BB19)</f>
        <v>INR Zero Only</v>
      </c>
      <c r="IE19" s="22">
        <v>2</v>
      </c>
      <c r="IF19" s="22" t="s">
        <v>33</v>
      </c>
      <c r="IG19" s="22" t="s">
        <v>40</v>
      </c>
      <c r="IH19" s="22">
        <v>10</v>
      </c>
      <c r="II19" s="22" t="s">
        <v>35</v>
      </c>
    </row>
    <row r="20" spans="1:243" s="21" customFormat="1" ht="18.75" customHeight="1">
      <c r="A20" s="52">
        <v>8</v>
      </c>
      <c r="B20" s="53" t="s">
        <v>62</v>
      </c>
      <c r="C20" s="54">
        <v>8</v>
      </c>
      <c r="D20" s="77">
        <v>1</v>
      </c>
      <c r="E20" s="55" t="s">
        <v>35</v>
      </c>
      <c r="F20" s="75"/>
      <c r="G20" s="23"/>
      <c r="H20" s="23"/>
      <c r="I20" s="56" t="s">
        <v>36</v>
      </c>
      <c r="J20" s="57">
        <f>IF(I20="Less(-)",-1,1)</f>
        <v>1</v>
      </c>
      <c r="K20" s="19" t="s">
        <v>46</v>
      </c>
      <c r="L20" s="19" t="s">
        <v>7</v>
      </c>
      <c r="M20" s="51"/>
      <c r="N20" s="24"/>
      <c r="O20" s="24"/>
      <c r="P20" s="25"/>
      <c r="Q20" s="24"/>
      <c r="R20" s="24"/>
      <c r="S20" s="26"/>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49">
        <f>total_amount_ba($B$2,$D$2,D20,F20,J20,K20,M20)</f>
        <v>0</v>
      </c>
      <c r="BB20" s="49">
        <f>BA20+SUM(N20:AZ20)</f>
        <v>0</v>
      </c>
      <c r="BC20" s="17" t="str">
        <f>SpellNumber(L20,BB20)</f>
        <v>INR Zero Only</v>
      </c>
      <c r="IE20" s="22"/>
      <c r="IF20" s="22"/>
      <c r="IG20" s="22"/>
      <c r="IH20" s="22"/>
      <c r="II20" s="22"/>
    </row>
    <row r="21" spans="1:243" s="21" customFormat="1" ht="18.75" customHeight="1">
      <c r="A21" s="52">
        <v>9</v>
      </c>
      <c r="B21" s="53" t="s">
        <v>63</v>
      </c>
      <c r="C21" s="54">
        <v>9</v>
      </c>
      <c r="D21" s="77">
        <v>1</v>
      </c>
      <c r="E21" s="55" t="s">
        <v>35</v>
      </c>
      <c r="F21" s="75"/>
      <c r="G21" s="23"/>
      <c r="H21" s="23"/>
      <c r="I21" s="56" t="s">
        <v>36</v>
      </c>
      <c r="J21" s="57">
        <f>IF(I21="Less(-)",-1,1)</f>
        <v>1</v>
      </c>
      <c r="K21" s="19" t="s">
        <v>46</v>
      </c>
      <c r="L21" s="19" t="s">
        <v>7</v>
      </c>
      <c r="M21" s="51"/>
      <c r="N21" s="24"/>
      <c r="O21" s="24"/>
      <c r="P21" s="25"/>
      <c r="Q21" s="24"/>
      <c r="R21" s="24"/>
      <c r="S21" s="26"/>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49">
        <f>total_amount_ba($B$2,$D$2,D21,F21,J21,K21,M21)</f>
        <v>0</v>
      </c>
      <c r="BB21" s="49">
        <f>BA21+SUM(N21:AZ21)</f>
        <v>0</v>
      </c>
      <c r="BC21" s="17" t="str">
        <f>SpellNumber(L21,BB21)</f>
        <v>INR Zero Only</v>
      </c>
      <c r="IE21" s="22"/>
      <c r="IF21" s="22"/>
      <c r="IG21" s="22"/>
      <c r="IH21" s="22"/>
      <c r="II21" s="22"/>
    </row>
    <row r="22" spans="1:243" s="21" customFormat="1" ht="18.75" customHeight="1">
      <c r="A22" s="52">
        <v>10</v>
      </c>
      <c r="B22" s="53" t="s">
        <v>64</v>
      </c>
      <c r="C22" s="54">
        <v>10</v>
      </c>
      <c r="D22" s="77">
        <v>1</v>
      </c>
      <c r="E22" s="55" t="s">
        <v>35</v>
      </c>
      <c r="F22" s="75"/>
      <c r="G22" s="23"/>
      <c r="H22" s="23"/>
      <c r="I22" s="56" t="s">
        <v>36</v>
      </c>
      <c r="J22" s="57">
        <f>IF(I22="Less(-)",-1,1)</f>
        <v>1</v>
      </c>
      <c r="K22" s="19" t="s">
        <v>46</v>
      </c>
      <c r="L22" s="19" t="s">
        <v>7</v>
      </c>
      <c r="M22" s="51"/>
      <c r="N22" s="24"/>
      <c r="O22" s="24"/>
      <c r="P22" s="25"/>
      <c r="Q22" s="24"/>
      <c r="R22" s="24"/>
      <c r="S22" s="26"/>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49">
        <f>total_amount_ba($B$2,$D$2,D22,F22,J22,K22,M22)</f>
        <v>0</v>
      </c>
      <c r="BB22" s="49">
        <f>BA22+SUM(N22:AZ22)</f>
        <v>0</v>
      </c>
      <c r="BC22" s="17" t="str">
        <f>SpellNumber(L22,BB22)</f>
        <v>INR Zero Only</v>
      </c>
      <c r="IE22" s="22">
        <v>3</v>
      </c>
      <c r="IF22" s="22" t="s">
        <v>41</v>
      </c>
      <c r="IG22" s="22" t="s">
        <v>42</v>
      </c>
      <c r="IH22" s="22">
        <v>10</v>
      </c>
      <c r="II22" s="22" t="s">
        <v>35</v>
      </c>
    </row>
    <row r="23" spans="1:243" s="21" customFormat="1" ht="18.75" customHeight="1">
      <c r="A23" s="52">
        <v>11</v>
      </c>
      <c r="B23" s="53" t="s">
        <v>65</v>
      </c>
      <c r="C23" s="54">
        <v>11</v>
      </c>
      <c r="D23" s="77">
        <v>1</v>
      </c>
      <c r="E23" s="55" t="s">
        <v>35</v>
      </c>
      <c r="F23" s="75"/>
      <c r="G23" s="23"/>
      <c r="H23" s="23"/>
      <c r="I23" s="56" t="s">
        <v>36</v>
      </c>
      <c r="J23" s="57">
        <f>IF(I23="Less(-)",-1,1)</f>
        <v>1</v>
      </c>
      <c r="K23" s="19" t="s">
        <v>46</v>
      </c>
      <c r="L23" s="19" t="s">
        <v>7</v>
      </c>
      <c r="M23" s="51"/>
      <c r="N23" s="24"/>
      <c r="O23" s="24"/>
      <c r="P23" s="25"/>
      <c r="Q23" s="24"/>
      <c r="R23" s="24"/>
      <c r="S23" s="26"/>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49">
        <f>total_amount_ba($B$2,$D$2,D23,F23,J23,K23,M23)</f>
        <v>0</v>
      </c>
      <c r="BB23" s="49">
        <f>BA23+SUM(N23:AZ23)</f>
        <v>0</v>
      </c>
      <c r="BC23" s="17" t="str">
        <f>SpellNumber(L23,BB23)</f>
        <v>INR Zero Only</v>
      </c>
      <c r="IE23" s="22">
        <v>1.01</v>
      </c>
      <c r="IF23" s="22" t="s">
        <v>37</v>
      </c>
      <c r="IG23" s="22" t="s">
        <v>34</v>
      </c>
      <c r="IH23" s="22">
        <v>123.223</v>
      </c>
      <c r="II23" s="22" t="s">
        <v>35</v>
      </c>
    </row>
    <row r="24" spans="1:243" s="21" customFormat="1" ht="33" customHeight="1">
      <c r="A24" s="28" t="s">
        <v>44</v>
      </c>
      <c r="B24" s="29"/>
      <c r="C24" s="58"/>
      <c r="D24" s="59"/>
      <c r="E24" s="59"/>
      <c r="F24" s="59"/>
      <c r="G24" s="59"/>
      <c r="H24" s="30"/>
      <c r="I24" s="30"/>
      <c r="J24" s="30"/>
      <c r="K24" s="30"/>
      <c r="L24" s="60"/>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50">
        <f>SUM(BA13:BA23)</f>
        <v>0</v>
      </c>
      <c r="BB24" s="50">
        <f>SUM(BB13:BB23)</f>
        <v>0</v>
      </c>
      <c r="BC24" s="17" t="str">
        <f>SpellNumber(L24,BB24)</f>
        <v> Zero Only</v>
      </c>
      <c r="IE24" s="22">
        <v>4</v>
      </c>
      <c r="IF24" s="22" t="s">
        <v>38</v>
      </c>
      <c r="IG24" s="22" t="s">
        <v>43</v>
      </c>
      <c r="IH24" s="22">
        <v>10</v>
      </c>
      <c r="II24" s="22" t="s">
        <v>35</v>
      </c>
    </row>
    <row r="25" spans="1:243" s="40" customFormat="1" ht="39" customHeight="1" hidden="1">
      <c r="A25" s="29" t="s">
        <v>48</v>
      </c>
      <c r="B25" s="31"/>
      <c r="C25" s="32"/>
      <c r="D25" s="33"/>
      <c r="E25" s="34" t="s">
        <v>45</v>
      </c>
      <c r="F25" s="47"/>
      <c r="G25" s="35"/>
      <c r="H25" s="36"/>
      <c r="I25" s="36"/>
      <c r="J25" s="36"/>
      <c r="K25" s="37"/>
      <c r="L25" s="38"/>
      <c r="M25" s="39"/>
      <c r="O25" s="21"/>
      <c r="P25" s="21"/>
      <c r="Q25" s="21"/>
      <c r="R25" s="21"/>
      <c r="S25" s="21"/>
      <c r="BA25" s="45">
        <f>IF(ISBLANK(F25),0,IF(E25="Excess (+)",ROUND(BA24+(BA24*F25),2),IF(E25="Less (-)",ROUND(BA24+(BA24*F25*(-1)),2),0)))</f>
        <v>0</v>
      </c>
      <c r="BB25" s="46">
        <f>ROUND(BA25,0)</f>
        <v>0</v>
      </c>
      <c r="BC25" s="20" t="str">
        <f>SpellNumber(L25,BB25)</f>
        <v> Zero Only</v>
      </c>
      <c r="IE25" s="41"/>
      <c r="IF25" s="41"/>
      <c r="IG25" s="41"/>
      <c r="IH25" s="41"/>
      <c r="II25" s="41"/>
    </row>
    <row r="26" spans="1:243" s="40" customFormat="1" ht="51" customHeight="1">
      <c r="A26" s="28" t="s">
        <v>47</v>
      </c>
      <c r="B26" s="28"/>
      <c r="C26" s="65" t="str">
        <f>SpellNumber($E$2,BB24)</f>
        <v>INR Zero Only</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7"/>
      <c r="IE26" s="41"/>
      <c r="IF26" s="41"/>
      <c r="IG26" s="41"/>
      <c r="IH26" s="41"/>
      <c r="II26" s="41"/>
    </row>
    <row r="27" spans="3:243" s="14" customFormat="1" ht="15">
      <c r="C27" s="42"/>
      <c r="D27" s="42"/>
      <c r="E27" s="42"/>
      <c r="F27" s="42"/>
      <c r="G27" s="42"/>
      <c r="H27" s="42"/>
      <c r="I27" s="42"/>
      <c r="J27" s="42"/>
      <c r="K27" s="42"/>
      <c r="L27" s="42"/>
      <c r="M27" s="42"/>
      <c r="O27" s="42"/>
      <c r="BA27" s="42"/>
      <c r="BC27" s="42"/>
      <c r="IE27" s="15"/>
      <c r="IF27" s="15"/>
      <c r="IG27" s="15"/>
      <c r="IH27" s="15"/>
      <c r="II27" s="15"/>
    </row>
  </sheetData>
  <sheetProtection password="CCE3" sheet="1"/>
  <mergeCells count="8">
    <mergeCell ref="A9:BC9"/>
    <mergeCell ref="C26:BC2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list" allowBlank="1" showInputMessage="1" showErrorMessage="1" sqref="C2">
      <formula1>"Normal, SingleWindow, Alternate"</formula1>
    </dataValidation>
    <dataValidation type="list" allowBlank="1" showInputMessage="1" showErrorMessage="1" sqref="K13:K2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F13:F23">
      <formula1>0</formula1>
      <formula2>999999999999999</formula2>
    </dataValidation>
    <dataValidation type="list" allowBlank="1" showInputMessage="1" showErrorMessage="1" sqref="L13 L14 L15 L16 L17 L18 L19 L20 L21 L22 L23">
      <formula1>"INR"</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allowBlank="1" showInputMessage="1" showErrorMessage="1" promptTitle="Units" prompt="Please enter Units in text" sqref="E13:E23"/>
    <dataValidation type="decimal" allowBlank="1" showInputMessage="1" showErrorMessage="1" promptTitle="Quantity" prompt="Please enter the Quantity for this item. " errorTitle="Invalid Entry" error="Only Numeric Values are allowed. " sqref="D13:D23">
      <formula1>0</formula1>
      <formula2>999999999999999</formula2>
    </dataValidation>
    <dataValidation type="decimal" allowBlank="1" showInputMessage="1" showErrorMessage="1" promptTitle="Rate Entry" prompt="Please enter Service Tax / Adminstrative Charges." errorTitle="Invaid Entry" error="Only Numeric Values are allowed. " sqref="M13:M2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2</v>
      </c>
      <c r="F6" s="74"/>
      <c r="G6" s="74"/>
      <c r="H6" s="74"/>
      <c r="I6" s="74"/>
      <c r="J6" s="74"/>
      <c r="K6" s="74"/>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2017-03-14T06:26:57Z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