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<sst xmlns="http://schemas.openxmlformats.org/spreadsheetml/2006/main" count="119" uniqueCount="60">
  <si>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</si>
  <si>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</si>
  <si>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</si>
  <si>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</si>
  <si>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</si>
  <si>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</si>
  <si>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</si>
  <si>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</si>
  <si>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</si>
  <si>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</si>
  <si>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</si>
  <si>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</si>
  <si>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</si>
  <si>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</si>
  <si>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</si>
  <si>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</si>
  <si>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</si>
  <si>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</si>
  <si>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</si>
  <si>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</si>
  <si>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</si>
  <si>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</si>
  <si>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</si>
  <si>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</si>
  <si>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</si>
  <si>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</si>
  <si>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</si>
  <si>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</si>
  <si>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</si>
  <si>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</si>
  <si>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</si>
  <si>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</si>
  <si>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</si>
  <si>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</si>
  <si>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</si>
  <si>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</si>
  <si>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</si>
  <si>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</si>
  <si>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</si>
  <si>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</si>
  <si>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</si>
  <si>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</si>
  <si>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</si>
  <si>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</si>
  <si>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</si>
  <si>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</si>
  <si>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</si>
  <si>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</si>
  <si>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</si>
  <si>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</si>
  <si>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</si>
  <si>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</si>
  <si>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</si>
  <si>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KIT</t>
  </si>
  <si>
    <r>
      <t xml:space="preserve">Contract No:  </t>
    </r>
    <r>
      <rPr>
        <b/>
        <sz val="11"/>
        <color indexed="53"/>
        <rFont val="Arial"/>
        <family val="2"/>
      </rPr>
      <t>NIEPMD/PUR 4 (16)/2016-17</t>
    </r>
  </si>
  <si>
    <t>Teaching Learning Materials (MD)</t>
  </si>
  <si>
    <t>TLM KIT- I  (03-06 Years)</t>
  </si>
  <si>
    <t>TLM KIT-III (10 Years and Above)</t>
  </si>
  <si>
    <t xml:space="preserve">TLM KIT- II (06-10 Years) </t>
  </si>
  <si>
    <r>
      <t>Name of Work:</t>
    </r>
    <r>
      <rPr>
        <b/>
        <sz val="11"/>
        <color indexed="53"/>
        <rFont val="Arial"/>
        <family val="2"/>
      </rPr>
      <t xml:space="preserve"> RATE CONTRACT FOR PURCHASE OF TEACHING LEARNING MATERIALS (Multiple Disabilities KITS)</t>
    </r>
    <r>
      <rPr>
        <b/>
        <sz val="11"/>
        <color indexed="8"/>
        <rFont val="Arial"/>
        <family val="2"/>
      </rPr>
      <t xml:space="preserve">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</si>
</sst>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4"/>
      <color indexed="8"/>
      <name val="Courier New"/>
      <family val="3"/>
    </font>
    <font>
      <sz val="10"/>
      <color indexed="8"/>
      <name val="Courier New"/>
      <family val="3"/>
    </font>
    <font>
      <b/>
      <sz val="14"/>
      <color indexed="8"/>
      <name val="Times New Roman"/>
      <family val="1"/>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4"/>
      <color rgb="FF000000"/>
      <name val="Courier New"/>
      <family val="3"/>
    </font>
    <font>
      <sz val="10"/>
      <color rgb="FF000000"/>
      <name val="Courier New"/>
      <family val="3"/>
    </font>
    <font>
      <b/>
      <sz val="14"/>
      <color theme="1"/>
      <name val="Times New Roman"/>
      <family val="1"/>
    </font>
    <font>
      <b/>
      <sz val="12"/>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top>
        <color indexed="63"/>
      </top>
      <bottom style="thin"/>
    </border>
    <border>
      <left style="medium"/>
      <right style="medium"/>
      <top style="medium"/>
      <bottom style="mediu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49" fontId="3"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1"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17" fillId="0" borderId="15" xfId="59" applyNumberFormat="1" applyFont="1" applyFill="1" applyBorder="1" applyAlignment="1">
      <alignment horizontal="center" vertical="top"/>
      <protection/>
    </xf>
    <xf numFmtId="0" fontId="3" fillId="0" borderId="15" xfId="59" applyNumberFormat="1" applyFont="1" applyFill="1" applyBorder="1" applyAlignment="1">
      <alignment horizontal="center" vertical="top"/>
      <protection/>
    </xf>
    <xf numFmtId="0" fontId="75" fillId="0" borderId="21" xfId="59" applyNumberFormat="1" applyFont="1" applyFill="1" applyBorder="1" applyAlignment="1">
      <alignment horizontal="center" wrapText="1" readingOrder="1"/>
      <protection/>
    </xf>
    <xf numFmtId="0" fontId="76" fillId="0" borderId="21" xfId="59" applyNumberFormat="1" applyFont="1" applyFill="1" applyBorder="1" applyAlignment="1">
      <alignment horizontal="center" wrapText="1" readingOrder="1"/>
      <protection/>
    </xf>
    <xf numFmtId="0" fontId="2" fillId="0" borderId="22" xfId="59" applyNumberFormat="1" applyFont="1" applyFill="1" applyBorder="1" applyAlignment="1">
      <alignment horizontal="left" vertical="top"/>
      <protection/>
    </xf>
    <xf numFmtId="0" fontId="77" fillId="0" borderId="11" xfId="0" applyFont="1" applyFill="1" applyBorder="1" applyAlignment="1">
      <alignment/>
    </xf>
    <xf numFmtId="0" fontId="78" fillId="0" borderId="11" xfId="0" applyFont="1" applyFill="1" applyBorder="1" applyAlignment="1">
      <alignment/>
    </xf>
    <xf numFmtId="0" fontId="78" fillId="0" borderId="23" xfId="0" applyFont="1" applyFill="1" applyBorder="1" applyAlignment="1">
      <alignment horizontal="justify"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3" zoomScaleNormal="73" zoomScalePageLayoutView="0" workbookViewId="0" topLeftCell="A1">
      <selection activeCell="L13" sqref="L13"/>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2.28125" style="53" customWidth="1"/>
    <col min="15" max="15" width="12.28125" style="30" customWidth="1"/>
    <col min="16" max="16" width="12.28125" style="30" hidden="1" customWidth="1"/>
    <col min="17"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5" t="str">
        <f>B2&amp;" BoQ"</f>
        <v>Item Wise BoQ</v>
      </c>
      <c r="B1" s="85"/>
      <c r="C1" s="85"/>
      <c r="D1" s="85"/>
      <c r="E1" s="85"/>
      <c r="F1" s="85"/>
      <c r="G1" s="85"/>
      <c r="H1" s="85"/>
      <c r="I1" s="85"/>
      <c r="J1" s="85"/>
      <c r="K1" s="85"/>
      <c r="L1" s="85"/>
      <c r="O1" s="2"/>
      <c r="P1" s="2"/>
      <c r="Q1" s="3"/>
      <c r="IE1" s="3"/>
      <c r="IF1" s="3"/>
      <c r="IG1" s="3"/>
      <c r="IH1" s="3"/>
      <c r="II1" s="3"/>
    </row>
    <row r="2" spans="1:17" s="1" customFormat="1" ht="25.5" customHeight="1" hidden="1">
      <c r="A2" s="32" t="s">
        <v>4</v>
      </c>
      <c r="B2" s="32" t="s">
        <v>47</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6" t="s">
        <v>52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 customHeight="1">
      <c r="A5" s="86" t="s">
        <v>59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54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9</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33.75" customHeight="1">
      <c r="A8" s="33" t="s">
        <v>10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12</v>
      </c>
      <c r="B10" s="11" t="s">
        <v>13</v>
      </c>
      <c r="C10" s="11" t="s">
        <v>13</v>
      </c>
      <c r="D10" s="11" t="s">
        <v>12</v>
      </c>
      <c r="E10" s="11" t="s">
        <v>13</v>
      </c>
      <c r="F10" s="68"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4" t="s">
        <v>18</v>
      </c>
      <c r="C11" s="54" t="s">
        <v>1</v>
      </c>
      <c r="D11" s="54" t="s">
        <v>51</v>
      </c>
      <c r="E11" s="54" t="s">
        <v>19</v>
      </c>
      <c r="F11" s="54" t="s">
        <v>2</v>
      </c>
      <c r="G11" s="54"/>
      <c r="H11" s="54"/>
      <c r="I11" s="54" t="s">
        <v>20</v>
      </c>
      <c r="J11" s="54" t="s">
        <v>21</v>
      </c>
      <c r="K11" s="54" t="s">
        <v>22</v>
      </c>
      <c r="L11" s="54" t="s">
        <v>23</v>
      </c>
      <c r="M11" s="55" t="s">
        <v>24</v>
      </c>
      <c r="N11" s="54" t="s">
        <v>25</v>
      </c>
      <c r="O11" s="54" t="s">
        <v>26</v>
      </c>
      <c r="P11" s="54" t="s">
        <v>27</v>
      </c>
      <c r="Q11" s="54" t="s">
        <v>28</v>
      </c>
      <c r="R11" s="54" t="s">
        <v>29</v>
      </c>
      <c r="S11" s="54" t="s">
        <v>30</v>
      </c>
      <c r="T11" s="54" t="s">
        <v>31</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32</v>
      </c>
      <c r="BB11" s="56" t="s">
        <v>33</v>
      </c>
      <c r="BC11" s="57" t="s">
        <v>34</v>
      </c>
      <c r="IE11" s="13"/>
      <c r="IF11" s="13"/>
      <c r="IG11" s="13"/>
      <c r="IH11" s="13"/>
      <c r="II11" s="13"/>
    </row>
    <row r="12" spans="1:243" s="12" customFormat="1" ht="15">
      <c r="A12" s="14">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53</v>
      </c>
      <c r="BB12" s="58">
        <v>54</v>
      </c>
      <c r="BC12" s="58">
        <v>55</v>
      </c>
      <c r="IE12" s="13"/>
      <c r="IF12" s="13"/>
      <c r="IG12" s="13"/>
      <c r="IH12" s="13"/>
      <c r="II12" s="13"/>
    </row>
    <row r="13" spans="1:243" s="23" customFormat="1" ht="16.5" customHeight="1">
      <c r="A13" s="71">
        <v>1</v>
      </c>
      <c r="B13" s="76" t="s">
        <v>55</v>
      </c>
      <c r="C13" s="73"/>
      <c r="D13" s="34"/>
      <c r="E13" s="15"/>
      <c r="F13" s="34"/>
      <c r="G13" s="16"/>
      <c r="H13" s="16"/>
      <c r="I13" s="35"/>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35</v>
      </c>
      <c r="IG13" s="24" t="s">
        <v>36</v>
      </c>
      <c r="IH13" s="24">
        <v>10</v>
      </c>
      <c r="II13" s="24" t="s">
        <v>37</v>
      </c>
    </row>
    <row r="14" spans="1:243" s="23" customFormat="1" ht="20.25" customHeight="1" thickBot="1">
      <c r="A14" s="72">
        <v>1.01</v>
      </c>
      <c r="B14" s="77" t="s">
        <v>56</v>
      </c>
      <c r="C14" s="74" t="s">
        <v>36</v>
      </c>
      <c r="D14" s="69">
        <v>1</v>
      </c>
      <c r="E14" s="70" t="s">
        <v>53</v>
      </c>
      <c r="F14" s="67">
        <v>55</v>
      </c>
      <c r="G14" s="25"/>
      <c r="H14" s="16"/>
      <c r="I14" s="35" t="s">
        <v>39</v>
      </c>
      <c r="J14" s="17">
        <f>IF(I14="Less(-)",-1,1)</f>
        <v>1</v>
      </c>
      <c r="K14" s="18" t="s">
        <v>48</v>
      </c>
      <c r="L14" s="18" t="s">
        <v>7</v>
      </c>
      <c r="M14" s="66"/>
      <c r="N14" s="25"/>
      <c r="O14" s="25"/>
      <c r="P14" s="61"/>
      <c r="Q14" s="25"/>
      <c r="R14" s="25"/>
      <c r="S14" s="61"/>
      <c r="T14" s="62"/>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3">
        <f>total_amount_ba($B$2,$D$2,D14,F14,J14,K14,M14)</f>
        <v>0</v>
      </c>
      <c r="BB14" s="64">
        <f>BA14+SUM(N14:AZ14)</f>
        <v>0</v>
      </c>
      <c r="BC14" s="37" t="str">
        <f>SpellNumber(L14,BB14)</f>
        <v>INR Zero Only</v>
      </c>
      <c r="IE14" s="24"/>
      <c r="IF14" s="24"/>
      <c r="IG14" s="24"/>
      <c r="IH14" s="24"/>
      <c r="II14" s="24"/>
    </row>
    <row r="15" spans="1:243" s="23" customFormat="1" ht="21.75" customHeight="1" thickBot="1">
      <c r="A15" s="72">
        <v>1.02</v>
      </c>
      <c r="B15" s="78" t="s">
        <v>58</v>
      </c>
      <c r="C15" s="74" t="s">
        <v>41</v>
      </c>
      <c r="D15" s="69">
        <v>1</v>
      </c>
      <c r="E15" s="70" t="s">
        <v>53</v>
      </c>
      <c r="F15" s="67">
        <v>55</v>
      </c>
      <c r="G15" s="25"/>
      <c r="H15" s="16"/>
      <c r="I15" s="35" t="s">
        <v>39</v>
      </c>
      <c r="J15" s="17">
        <f>IF(I15="Less(-)",-1,1)</f>
        <v>1</v>
      </c>
      <c r="K15" s="18" t="s">
        <v>48</v>
      </c>
      <c r="L15" s="18" t="s">
        <v>7</v>
      </c>
      <c r="M15" s="66"/>
      <c r="N15" s="25"/>
      <c r="O15" s="25"/>
      <c r="P15" s="61"/>
      <c r="Q15" s="25"/>
      <c r="R15" s="25"/>
      <c r="S15" s="61"/>
      <c r="T15" s="62"/>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3">
        <f>total_amount_ba($B$2,$D$2,D15,F15,J15,K15,M15)</f>
        <v>0</v>
      </c>
      <c r="BB15" s="64">
        <f>BA15+SUM(N15:AZ15)</f>
        <v>0</v>
      </c>
      <c r="BC15" s="37" t="str">
        <f>SpellNumber(L15,BB15)</f>
        <v>INR Zero Only</v>
      </c>
      <c r="IE15" s="24"/>
      <c r="IF15" s="24"/>
      <c r="IG15" s="24"/>
      <c r="IH15" s="24"/>
      <c r="II15" s="24"/>
    </row>
    <row r="16" spans="1:243" s="23" customFormat="1" ht="25.5" customHeight="1" thickBot="1">
      <c r="A16" s="72">
        <v>1.03</v>
      </c>
      <c r="B16" s="78" t="s">
        <v>57</v>
      </c>
      <c r="C16" s="74" t="s">
        <v>42</v>
      </c>
      <c r="D16" s="69">
        <v>1</v>
      </c>
      <c r="E16" s="70" t="s">
        <v>53</v>
      </c>
      <c r="F16" s="67">
        <v>55</v>
      </c>
      <c r="G16" s="25"/>
      <c r="H16" s="16"/>
      <c r="I16" s="35" t="s">
        <v>39</v>
      </c>
      <c r="J16" s="17">
        <f>IF(I16="Less(-)",-1,1)</f>
        <v>1</v>
      </c>
      <c r="K16" s="18" t="s">
        <v>48</v>
      </c>
      <c r="L16" s="18" t="s">
        <v>7</v>
      </c>
      <c r="M16" s="66"/>
      <c r="N16" s="25"/>
      <c r="O16" s="25"/>
      <c r="P16" s="61"/>
      <c r="Q16" s="25"/>
      <c r="R16" s="25"/>
      <c r="S16" s="61"/>
      <c r="T16" s="62"/>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3">
        <f>total_amount_ba($B$2,$D$2,D16,F16,J16,K16,M16)</f>
        <v>0</v>
      </c>
      <c r="BB16" s="64">
        <f>BA16+SUM(N16:AZ16)</f>
        <v>0</v>
      </c>
      <c r="BC16" s="37" t="str">
        <f>SpellNumber(L16,BB16)</f>
        <v>INR Zero Only</v>
      </c>
      <c r="IE16" s="24"/>
      <c r="IF16" s="24"/>
      <c r="IG16" s="24"/>
      <c r="IH16" s="24"/>
      <c r="II16" s="24"/>
    </row>
    <row r="17" spans="1:243" s="23" customFormat="1" ht="24.75" customHeight="1">
      <c r="A17" s="38" t="s">
        <v>44</v>
      </c>
      <c r="B17" s="75"/>
      <c r="C17" s="40"/>
      <c r="D17" s="41"/>
      <c r="E17" s="41"/>
      <c r="F17" s="41"/>
      <c r="G17" s="41"/>
      <c r="H17" s="42"/>
      <c r="I17" s="42"/>
      <c r="J17" s="42"/>
      <c r="K17" s="42"/>
      <c r="L17" s="43"/>
      <c r="BA17" s="65">
        <f>SUM(BA13:BA16)</f>
        <v>0</v>
      </c>
      <c r="BB17" s="65">
        <f>SUM(BB13:BB16)</f>
        <v>0</v>
      </c>
      <c r="BC17" s="37" t="str">
        <f>SpellNumber($E$2,BB17)</f>
        <v>INR Zero Only</v>
      </c>
      <c r="IE17" s="24">
        <v>4</v>
      </c>
      <c r="IF17" s="24" t="s">
        <v>40</v>
      </c>
      <c r="IG17" s="24" t="s">
        <v>43</v>
      </c>
      <c r="IH17" s="24">
        <v>10</v>
      </c>
      <c r="II17" s="24" t="s">
        <v>38</v>
      </c>
    </row>
    <row r="18" spans="1:243" s="28" customFormat="1" ht="54.75" customHeight="1" hidden="1">
      <c r="A18" s="39" t="s">
        <v>50</v>
      </c>
      <c r="B18" s="44"/>
      <c r="C18" s="26"/>
      <c r="D18" s="45"/>
      <c r="E18" s="46" t="s">
        <v>45</v>
      </c>
      <c r="F18" s="59"/>
      <c r="G18" s="47"/>
      <c r="H18" s="27"/>
      <c r="I18" s="27"/>
      <c r="J18" s="27"/>
      <c r="K18" s="48"/>
      <c r="L18" s="49"/>
      <c r="M18" s="50" t="s">
        <v>46</v>
      </c>
      <c r="O18" s="23"/>
      <c r="P18" s="23"/>
      <c r="Q18" s="23"/>
      <c r="R18" s="23"/>
      <c r="S18" s="23"/>
      <c r="BA18" s="60">
        <f>IF(ISBLANK(F18),0,IF(E18="Excess (+)",ROUND(BA17+(BA17*F18),2),IF(E18="Less (-)",ROUND(BA17+(BA17*F18*(-1)),2),0)))</f>
        <v>0</v>
      </c>
      <c r="BB18" s="51">
        <f>ROUND(BA18,0)</f>
        <v>0</v>
      </c>
      <c r="BC18" s="52" t="str">
        <f>SpellNumber(L18,BB18)</f>
        <v> Zero Only</v>
      </c>
      <c r="IE18" s="29"/>
      <c r="IF18" s="29"/>
      <c r="IG18" s="29"/>
      <c r="IH18" s="29"/>
      <c r="II18" s="29"/>
    </row>
    <row r="19" spans="1:243" s="28" customFormat="1" ht="43.5" customHeight="1">
      <c r="A19" s="38" t="s">
        <v>49</v>
      </c>
      <c r="B19" s="38"/>
      <c r="C19" s="82"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4"/>
      <c r="IE19" s="29"/>
      <c r="IF19" s="29"/>
      <c r="IG19" s="29"/>
      <c r="IH19" s="29"/>
      <c r="II19" s="29"/>
    </row>
    <row r="20" spans="3:243" s="12" customFormat="1" ht="15">
      <c r="C20" s="30"/>
      <c r="D20" s="30"/>
      <c r="E20" s="30"/>
      <c r="F20" s="30"/>
      <c r="G20" s="30"/>
      <c r="H20" s="30"/>
      <c r="I20" s="30"/>
      <c r="J20" s="30"/>
      <c r="K20" s="30"/>
      <c r="L20" s="30"/>
      <c r="M20" s="30"/>
      <c r="O20" s="30"/>
      <c r="BA20" s="30"/>
      <c r="BC20" s="30"/>
      <c r="IE20" s="13"/>
      <c r="IF20" s="13"/>
      <c r="IG20" s="13"/>
      <c r="IH20" s="13"/>
      <c r="II20" s="13"/>
    </row>
  </sheetData>
  <sheetProtection password="CCE3" sheet="1" selectLockedCells="1"/>
  <mergeCells count="8">
    <mergeCell ref="A9:BC9"/>
    <mergeCell ref="C19:BC19"/>
    <mergeCell ref="A1:L1"/>
    <mergeCell ref="A4:BC4"/>
    <mergeCell ref="A5:BC5"/>
    <mergeCell ref="A6:BC6"/>
    <mergeCell ref="A7:BC7"/>
    <mergeCell ref="B8:BC8"/>
  </mergeCells>
  <dataValidations count="2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4 L15 L16 L13">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Units" sqref="E14:E16"/>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Rate Entry" prompt="Please enter the Excise duty amount, if applicable on total quoted unit/ Units." errorTitle="Invaid Entry" error="Only Numeric Values are allowed. " sqref="N14:N16">
      <formula1>0</formula1>
      <formula2>999999999999999</formula2>
    </dataValidation>
    <dataValidation type="decimal" allowBlank="1" showInputMessage="1" showErrorMessage="1" promptTitle="Rate Entry" prompt="Please enter VAT amount applicable on quoted unit / Units amount." errorTitle="Invaid Entry" error="Only Numeric Values are allowed. " sqref="O14:O16">
      <formula1>0</formula1>
      <formula2>999999999999999</formula2>
    </dataValidation>
    <dataValidation allowBlank="1" showInputMessage="1" showErrorMessage="1" prompt="Please enter the Freight and other Charges, " sqref="P14:P16"/>
    <dataValidation type="decimal" allowBlank="1" showInputMessage="1" showErrorMessage="1" promptTitle="Rate Entry" prompt="Please enter any other charge / taxes / Duties." errorTitle="Invaid Entry" error="Only Numeric Values are allowed. " sqref="Q14:Q16">
      <formula1>0</formula1>
      <formula2>999999999999999</formula2>
    </dataValidation>
    <dataValidation allowBlank="1" showInputMessage="1" showErrorMessage="1" promptTitle="Quantity" prompt="No. of unit required" sqref="D14:D16"/>
    <dataValidation allowBlank="1" showInputMessage="1" showErrorMessage="1" promptTitle="Rate" prompt="Please enter the Basic unit rate" sqref="M14:M16"/>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2017-03-03T12:01:03Z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